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odeName="DieseArbeitsmappe"/>
  <xr:revisionPtr revIDLastSave="0" documentId="13_ncr:1_{47B56AA2-DC46-4866-91E2-737151895A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Übersicht" sheetId="4" r:id="rId1"/>
    <sheet name="Berechnungen" sheetId="3" r:id="rId2"/>
  </sheets>
  <definedNames>
    <definedName name="_xlnm.Print_Area" localSheetId="0">Übersicht!$A$1:$E$35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4" i="4" l="1"/>
  <c r="C17" i="4" l="1" a="1"/>
  <c r="C17" i="4" s="1"/>
  <c r="C18" i="4" a="1"/>
  <c r="C18" i="4" s="1"/>
  <c r="C19" i="4" a="1"/>
  <c r="C19" i="4" s="1"/>
  <c r="D22" i="4"/>
  <c r="D19" i="4"/>
  <c r="D18" i="4"/>
  <c r="D17" i="4"/>
  <c r="D15" i="4"/>
  <c r="D14" i="4"/>
  <c r="D13" i="4" s="1"/>
  <c r="D11" i="4"/>
  <c r="D16" i="4" l="1"/>
  <c r="D12" i="4" s="1"/>
  <c r="D9" i="4"/>
  <c r="D10" i="4"/>
  <c r="D8" i="4"/>
  <c r="D6" i="4"/>
  <c r="D5" i="4" s="1"/>
  <c r="D7" i="4" l="1"/>
  <c r="D4" i="4" s="1"/>
  <c r="D2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<sst xmlns="http://schemas.openxmlformats.org/spreadsheetml/2006/main" count="61" uniqueCount="42">
  <si>
    <t>Modul</t>
  </si>
  <si>
    <t>CP</t>
  </si>
  <si>
    <t>WP I</t>
  </si>
  <si>
    <t>CP Gesamt:</t>
  </si>
  <si>
    <t>WP II</t>
  </si>
  <si>
    <t>WP III</t>
  </si>
  <si>
    <t>Masterarbeit</t>
  </si>
  <si>
    <t>bestandene Module</t>
  </si>
  <si>
    <t>Große berufliche Fachrichtung WiWi</t>
  </si>
  <si>
    <t>Kleine berufliche Fachrichtung</t>
  </si>
  <si>
    <t>Praxismodul Berufsfeld</t>
  </si>
  <si>
    <t>Bildungswissenschaften (insgesamt 24 CP)</t>
  </si>
  <si>
    <t>Kleine berufliche Fachrichtung Wirtschaftsinformatik</t>
  </si>
  <si>
    <t>Kleine berufliche Fachrichtung Sektorales Management</t>
  </si>
  <si>
    <t>Kleine berufliche Fachrichtung Produktion, Logistik, Absatz</t>
  </si>
  <si>
    <t>Kleine berufliche Fachrichtung Finanz- und Rechnungswesen, Steuern</t>
  </si>
  <si>
    <t>Kleine berufliche Fachrichtung …</t>
  </si>
  <si>
    <t>Credits</t>
  </si>
  <si>
    <t>Pflichtbereich Allgemeine Wirtschaftsdidaktik</t>
  </si>
  <si>
    <t>Allgemeine Wirtschaftsdidaktik II</t>
  </si>
  <si>
    <t>Wahlpflichtbereich BWL, VWL, Recht, Statistik</t>
  </si>
  <si>
    <t>Fächerübergreifendes Begleitmodul zur Masterarbeit</t>
  </si>
  <si>
    <t>Pflichtbereich Spezielle Wirtschaftsdidaktik</t>
  </si>
  <si>
    <t xml:space="preserve">Kleine berufliche Fachrichtung </t>
  </si>
  <si>
    <t>Spezielle Wirtschaftsdidaktik</t>
  </si>
  <si>
    <t>LA gbF/kbF BK Ma (PO 2014)</t>
  </si>
  <si>
    <t>Seminar Wirtschaftsinformatik</t>
  </si>
  <si>
    <t>Kleine berufliche Fachrichtung WiInf</t>
  </si>
  <si>
    <t xml:space="preserve">WP I </t>
  </si>
  <si>
    <t>Fachrichtung wählen</t>
  </si>
  <si>
    <t>Bildungswissenschaften (insgesamt 17 CP)</t>
  </si>
  <si>
    <t>Id</t>
  </si>
  <si>
    <t>Kurzübersicht LA gbF/kbF BK Ma</t>
  </si>
  <si>
    <t>Bereiche</t>
  </si>
  <si>
    <t>b)      kleine berufliche Fachrichtung einschließlich Fachdidaktik und
          3 CP Anteil am fächerübergreifenden Begleitmodul zur 
          Masterarbeit</t>
  </si>
  <si>
    <t>c)      Bildungswissenschaften und
          3 CP Anteil am fächerübergreifenden Begleitmodul zur 
          Masterarbeit</t>
  </si>
  <si>
    <t>d)      Praxissemester, davon 
          - 13 CP Schulaufenthalt
          - je 5 CP Begleitung und Studienprojekt in zwei Studienfächern 
            (insgesamt 10 Cr)
          - 2 CP Begleitung im Studienfach ohne Studienprojekt</t>
  </si>
  <si>
    <t>a)      große berufliche Fachrichtung einschließlich Fachdidaktik und
          3 CP Anteil am fächerübergreifenden Begleitmodul zur 
          Masterarbeit</t>
  </si>
  <si>
    <t>CP Gesamt</t>
  </si>
  <si>
    <t>e)      Masterarbeit
f)       9 CP Begleitmodul zur Masterarbeit integriert in a), b), c) 
          enthalten</t>
  </si>
  <si>
    <t>Praxissemester (insgesamt 25 CP)</t>
  </si>
  <si>
    <t>CP noch zu erbringen: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</si>
</sst>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quotePrefix="1"/>
    <xf numFmtId="0" fontId="0" fillId="0" borderId="0" xfId="0" applyAlignment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right"/>
    </xf>
    <xf numFmtId="0" fontId="1" fillId="0" borderId="7" xfId="0" applyFont="1" applyBorder="1" applyAlignment="1">
      <alignment horizontal="right"/>
    </xf>
    <xf numFmtId="0" fontId="0" fillId="0" borderId="14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1" xfId="0" applyBorder="1" applyAlignment="1">
      <alignment horizontal="right"/>
    </xf>
    <xf numFmtId="0" fontId="3" fillId="0" borderId="0" xfId="0" applyFont="1" applyBorder="1" applyAlignment="1">
      <alignment horizontal="center"/>
    </xf>
    <xf numFmtId="0" fontId="0" fillId="0" borderId="17" xfId="0" applyBorder="1" applyAlignment="1">
      <alignment shrinkToFit="1"/>
    </xf>
    <xf numFmtId="0" fontId="0" fillId="0" borderId="0" xfId="0" applyFont="1" applyBorder="1"/>
    <xf numFmtId="0" fontId="0" fillId="0" borderId="19" xfId="0" applyBorder="1"/>
    <xf numFmtId="0" fontId="0" fillId="0" borderId="0" xfId="0" applyFill="1" applyBorder="1"/>
    <xf numFmtId="0" fontId="2" fillId="0" borderId="13" xfId="0" applyFont="1" applyFill="1" applyBorder="1"/>
    <xf numFmtId="0" fontId="0" fillId="0" borderId="14" xfId="0" applyBorder="1" applyAlignment="1">
      <alignment horizontal="right"/>
    </xf>
    <xf numFmtId="0" fontId="0" fillId="0" borderId="0" xfId="0" applyFont="1" applyFill="1" applyBorder="1"/>
    <xf numFmtId="0" fontId="4" fillId="0" borderId="13" xfId="0" applyFont="1" applyFill="1" applyBorder="1"/>
    <xf numFmtId="0" fontId="2" fillId="0" borderId="13" xfId="0" applyFont="1" applyFill="1" applyBorder="1" applyAlignment="1">
      <alignment wrapText="1"/>
    </xf>
    <xf numFmtId="0" fontId="0" fillId="0" borderId="22" xfId="0" applyBorder="1"/>
    <xf numFmtId="0" fontId="4" fillId="0" borderId="23" xfId="0" applyFont="1" applyFill="1" applyBorder="1"/>
    <xf numFmtId="0" fontId="4" fillId="0" borderId="20" xfId="0" applyFont="1" applyBorder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4" fillId="0" borderId="13" xfId="0" applyFont="1" applyFill="1" applyBorder="1" applyAlignment="1">
      <alignment wrapText="1"/>
    </xf>
    <xf numFmtId="0" fontId="1" fillId="0" borderId="0" xfId="0" applyFont="1"/>
    <xf numFmtId="0" fontId="0" fillId="0" borderId="0" xfId="0" applyFont="1" applyBorder="1" applyAlignment="1">
      <alignment wrapText="1"/>
    </xf>
    <xf numFmtId="0" fontId="0" fillId="0" borderId="14" xfId="0" applyFont="1" applyBorder="1"/>
    <xf numFmtId="0" fontId="2" fillId="0" borderId="0" xfId="0" applyFont="1" applyBorder="1"/>
    <xf numFmtId="0" fontId="2" fillId="0" borderId="0" xfId="0" applyFont="1"/>
    <xf numFmtId="0" fontId="2" fillId="0" borderId="4" xfId="0" applyFont="1" applyBorder="1"/>
    <xf numFmtId="0" fontId="0" fillId="0" borderId="0" xfId="0" applyBorder="1" applyAlignment="1">
      <alignment shrinkToFit="1"/>
    </xf>
    <xf numFmtId="0" fontId="0" fillId="0" borderId="0" xfId="0" applyFont="1" applyBorder="1" applyAlignment="1">
      <alignment horizontal="left"/>
    </xf>
    <xf numFmtId="0" fontId="0" fillId="2" borderId="14" xfId="0" applyFont="1" applyFill="1" applyBorder="1"/>
    <xf numFmtId="0" fontId="0" fillId="0" borderId="18" xfId="0" applyFont="1" applyBorder="1"/>
    <xf numFmtId="0" fontId="0" fillId="2" borderId="21" xfId="0" applyFont="1" applyFill="1" applyBorder="1"/>
    <xf numFmtId="0" fontId="0" fillId="0" borderId="5" xfId="0" applyFont="1" applyBorder="1"/>
    <xf numFmtId="0" fontId="0" fillId="0" borderId="11" xfId="0" applyBorder="1"/>
    <xf numFmtId="0" fontId="2" fillId="0" borderId="12" xfId="0" applyFont="1" applyBorder="1"/>
    <xf numFmtId="0" fontId="5" fillId="0" borderId="14" xfId="0" applyFont="1" applyBorder="1"/>
    <xf numFmtId="0" fontId="2" fillId="0" borderId="13" xfId="0" applyFont="1" applyBorder="1"/>
    <xf numFmtId="0" fontId="0" fillId="0" borderId="24" xfId="0" applyFill="1" applyBorder="1"/>
    <xf numFmtId="0" fontId="0" fillId="0" borderId="24" xfId="0" applyBorder="1"/>
    <xf numFmtId="0" fontId="0" fillId="0" borderId="24" xfId="0" applyFont="1" applyFill="1" applyBorder="1"/>
    <xf numFmtId="0" fontId="0" fillId="0" borderId="24" xfId="0" applyFont="1" applyBorder="1"/>
    <xf numFmtId="0" fontId="0" fillId="0" borderId="24" xfId="0" applyBorder="1" applyAlignment="1">
      <alignment horizontal="left"/>
    </xf>
    <xf numFmtId="0" fontId="0" fillId="0" borderId="25" xfId="0" applyBorder="1" applyAlignment="1">
      <alignment shrinkToFit="1"/>
    </xf>
    <xf numFmtId="0" fontId="0" fillId="0" borderId="26" xfId="0" applyFont="1" applyBorder="1"/>
    <xf numFmtId="0" fontId="1" fillId="0" borderId="27" xfId="0" applyFont="1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28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7" xfId="0" applyBorder="1"/>
    <xf numFmtId="0" fontId="0" fillId="0" borderId="24" xfId="0" applyBorder="1" applyAlignment="1"/>
    <xf numFmtId="0" fontId="0" fillId="0" borderId="25" xfId="0" applyBorder="1"/>
    <xf numFmtId="0" fontId="0" fillId="0" borderId="26" xfId="0" applyBorder="1"/>
    <xf numFmtId="0" fontId="1" fillId="0" borderId="27" xfId="0" applyFont="1" applyBorder="1" applyAlignment="1">
      <alignment horizontal="center"/>
    </xf>
    <xf numFmtId="0" fontId="0" fillId="0" borderId="28" xfId="0" applyBorder="1" applyAlignment="1"/>
    <xf numFmtId="0" fontId="1" fillId="0" borderId="16" xfId="0" applyFont="1" applyBorder="1" applyAlignment="1">
      <alignment horizontal="right"/>
    </xf>
    <xf numFmtId="0" fontId="2" fillId="2" borderId="13" xfId="0" applyFont="1" applyFill="1" applyBorder="1" applyAlignment="1">
      <alignment wrapText="1"/>
    </xf>
    <xf numFmtId="0" fontId="0" fillId="0" borderId="8" xfId="0" applyBorder="1"/>
    <xf numFmtId="0" fontId="0" fillId="0" borderId="5" xfId="0" applyBorder="1" applyAlignment="1"/>
    <xf numFmtId="0" fontId="0" fillId="0" borderId="32" xfId="0" applyBorder="1" applyAlignment="1"/>
    <xf numFmtId="0" fontId="2" fillId="0" borderId="4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2" fillId="0" borderId="30" xfId="0" applyFont="1" applyBorder="1" applyAlignment="1">
      <alignment horizontal="left" wrapText="1"/>
    </xf>
    <xf numFmtId="0" fontId="2" fillId="0" borderId="31" xfId="0" applyFont="1" applyBorder="1" applyAlignment="1">
      <alignment horizontal="left"/>
    </xf>
    <xf numFmtId="0" fontId="1" fillId="0" borderId="6" xfId="0" applyFont="1" applyBorder="1" applyAlignment="1">
      <alignment horizontal="right" wrapText="1"/>
    </xf>
    <xf numFmtId="0" fontId="1" fillId="0" borderId="7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33" xfId="0" applyBorder="1"/>
    <xf numFmtId="0" fontId="1" fillId="0" borderId="34" xfId="0" applyFont="1" applyBorder="1" applyAlignment="1">
      <alignment horizontal="right"/>
    </xf>
    <xf numFmtId="0" fontId="0" fillId="0" borderId="35" xfId="0" applyBorder="1" applyAlignment="1">
      <alignment horizontal="right"/>
    </xf>
  </cellXfs>
  <cellStyles count="1">
    <cellStyle name="Standard" xfId="0" builtinId="0"/>
  </cellStyles>
  <dxfs count="6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Berechnungen!$A$2" lockText="1" noThreeD="1"/>
</file>

<file path=xl/ctrlProps/ctrlProp10.xml><?xml version="1.0" encoding="utf-8"?>
<formControlPr xmlns="http://schemas.microsoft.com/office/spreadsheetml/2009/9/main" objectType="CheckBox" fmlaLink="Berechnungen!$A$9" lockText="1" noThreeD="1"/>
</file>

<file path=xl/ctrlProps/ctrlProp11.xml><?xml version="1.0" encoding="utf-8"?>
<formControlPr xmlns="http://schemas.microsoft.com/office/spreadsheetml/2009/9/main" objectType="CheckBox" fmlaLink="Berechnungen!$A$10" lockText="1" noThreeD="1"/>
</file>

<file path=xl/ctrlProps/ctrlProp12.xml><?xml version="1.0" encoding="utf-8"?>
<formControlPr xmlns="http://schemas.microsoft.com/office/spreadsheetml/2009/9/main" objectType="CheckBox" fmlaLink="Berechnungen!$A$11" lockText="1" noThreeD="1"/>
</file>

<file path=xl/ctrlProps/ctrlProp13.xml><?xml version="1.0" encoding="utf-8"?>
<formControlPr xmlns="http://schemas.microsoft.com/office/spreadsheetml/2009/9/main" objectType="CheckBox" fmlaLink="Berechnungen!$A$8" lockText="1" noThreeD="1"/>
</file>

<file path=xl/ctrlProps/ctrlProp2.xml><?xml version="1.0" encoding="utf-8"?>
<formControlPr xmlns="http://schemas.microsoft.com/office/spreadsheetml/2009/9/main" objectType="CheckBox" fmlaLink="Berechnungen!$A$3" lockText="1" noThreeD="1"/>
</file>

<file path=xl/ctrlProps/ctrlProp3.xml><?xml version="1.0" encoding="utf-8"?>
<formControlPr xmlns="http://schemas.microsoft.com/office/spreadsheetml/2009/9/main" objectType="CheckBox" fmlaLink="Berechnungen!$A$4" lockText="1" noThreeD="1"/>
</file>

<file path=xl/ctrlProps/ctrlProp4.xml><?xml version="1.0" encoding="utf-8"?>
<formControlPr xmlns="http://schemas.microsoft.com/office/spreadsheetml/2009/9/main" objectType="CheckBox" fmlaLink="Berechnungen!$A$5" lockText="1" noThreeD="1"/>
</file>

<file path=xl/ctrlProps/ctrlProp5.xml><?xml version="1.0" encoding="utf-8"?>
<formControlPr xmlns="http://schemas.microsoft.com/office/spreadsheetml/2009/9/main" objectType="CheckBox" fmlaLink="Berechnungen!$A$6" lockText="1" noThreeD="1"/>
</file>

<file path=xl/ctrlProps/ctrlProp6.xml><?xml version="1.0" encoding="utf-8"?>
<formControlPr xmlns="http://schemas.microsoft.com/office/spreadsheetml/2009/9/main" objectType="CheckBox" fmlaLink="Berechnungen!$A$12" lockText="1" noThreeD="1"/>
</file>

<file path=xl/ctrlProps/ctrlProp7.xml><?xml version="1.0" encoding="utf-8"?>
<formControlPr xmlns="http://schemas.microsoft.com/office/spreadsheetml/2009/9/main" objectType="CheckBox" fmlaLink="Berechnungen!$A$13" lockText="1" noThreeD="1"/>
</file>

<file path=xl/ctrlProps/ctrlProp8.xml><?xml version="1.0" encoding="utf-8"?>
<formControlPr xmlns="http://schemas.microsoft.com/office/spreadsheetml/2009/9/main" objectType="CheckBox" fmlaLink="Berechnungen!$A$14" lockText="1" noThreeD="1"/>
</file>

<file path=xl/ctrlProps/ctrlProp9.xml><?xml version="1.0" encoding="utf-8"?>
<formControlPr xmlns="http://schemas.microsoft.com/office/spreadsheetml/2009/9/main" objectType="CheckBox" fmlaLink="Berechnungen!$A$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5</xdr:row>
          <xdr:rowOff>0</xdr:rowOff>
        </xdr:from>
        <xdr:to>
          <xdr:col>1</xdr:col>
          <xdr:colOff>533400</xdr:colOff>
          <xdr:row>6</xdr:row>
          <xdr:rowOff>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0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6</xdr:row>
          <xdr:rowOff>180975</xdr:rowOff>
        </xdr:from>
        <xdr:to>
          <xdr:col>1</xdr:col>
          <xdr:colOff>485775</xdr:colOff>
          <xdr:row>7</xdr:row>
          <xdr:rowOff>180975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0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7</xdr:row>
          <xdr:rowOff>180975</xdr:rowOff>
        </xdr:from>
        <xdr:to>
          <xdr:col>1</xdr:col>
          <xdr:colOff>485775</xdr:colOff>
          <xdr:row>9</xdr:row>
          <xdr:rowOff>0</xdr:rowOff>
        </xdr:to>
        <xdr:sp macro="" textlink="">
          <xdr:nvSpPr>
            <xdr:cNvPr id="4165" name="Check Box 69" hidden="1">
              <a:extLst>
                <a:ext uri="{63B3BB69-23CF-44E3-9099-C40C66FF867C}">
                  <a14:compatExt spid="_x0000_s4165"/>
                </a:ext>
                <a:ext uri="{FF2B5EF4-FFF2-40B4-BE49-F238E27FC236}">
                  <a16:creationId xmlns:a16="http://schemas.microsoft.com/office/drawing/2014/main" id="{00000000-0008-0000-0000-00004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8</xdr:row>
          <xdr:rowOff>171450</xdr:rowOff>
        </xdr:from>
        <xdr:to>
          <xdr:col>1</xdr:col>
          <xdr:colOff>485775</xdr:colOff>
          <xdr:row>9</xdr:row>
          <xdr:rowOff>180975</xdr:rowOff>
        </xdr:to>
        <xdr:sp macro="" textlink="">
          <xdr:nvSpPr>
            <xdr:cNvPr id="4167" name="Check Box 71" hidden="1">
              <a:extLst>
                <a:ext uri="{63B3BB69-23CF-44E3-9099-C40C66FF867C}">
                  <a14:compatExt spid="_x0000_s4167"/>
                </a:ext>
                <a:ext uri="{FF2B5EF4-FFF2-40B4-BE49-F238E27FC236}">
                  <a16:creationId xmlns:a16="http://schemas.microsoft.com/office/drawing/2014/main" id="{00000000-0008-0000-0000-00004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10</xdr:row>
          <xdr:rowOff>0</xdr:rowOff>
        </xdr:from>
        <xdr:to>
          <xdr:col>1</xdr:col>
          <xdr:colOff>485775</xdr:colOff>
          <xdr:row>11</xdr:row>
          <xdr:rowOff>9525</xdr:rowOff>
        </xdr:to>
        <xdr:sp macro="" textlink="">
          <xdr:nvSpPr>
            <xdr:cNvPr id="4168" name="Check Box 72" hidden="1">
              <a:extLst>
                <a:ext uri="{63B3BB69-23CF-44E3-9099-C40C66FF867C}">
                  <a14:compatExt spid="_x0000_s4168"/>
                </a:ext>
                <a:ext uri="{FF2B5EF4-FFF2-40B4-BE49-F238E27FC236}">
                  <a16:creationId xmlns:a16="http://schemas.microsoft.com/office/drawing/2014/main" id="{00000000-0008-0000-0000-00004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19</xdr:row>
          <xdr:rowOff>9525</xdr:rowOff>
        </xdr:from>
        <xdr:to>
          <xdr:col>1</xdr:col>
          <xdr:colOff>485775</xdr:colOff>
          <xdr:row>19</xdr:row>
          <xdr:rowOff>219075</xdr:rowOff>
        </xdr:to>
        <xdr:sp macro="" textlink="">
          <xdr:nvSpPr>
            <xdr:cNvPr id="4171" name="Check Box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00000000-0008-0000-0000-00004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20</xdr:row>
          <xdr:rowOff>19050</xdr:rowOff>
        </xdr:from>
        <xdr:to>
          <xdr:col>1</xdr:col>
          <xdr:colOff>485775</xdr:colOff>
          <xdr:row>20</xdr:row>
          <xdr:rowOff>219075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  <a:ext uri="{FF2B5EF4-FFF2-40B4-BE49-F238E27FC236}">
                  <a16:creationId xmlns:a16="http://schemas.microsoft.com/office/drawing/2014/main" id="{00000000-0008-0000-0000-00004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21</xdr:row>
          <xdr:rowOff>19050</xdr:rowOff>
        </xdr:from>
        <xdr:to>
          <xdr:col>1</xdr:col>
          <xdr:colOff>485775</xdr:colOff>
          <xdr:row>21</xdr:row>
          <xdr:rowOff>219075</xdr:rowOff>
        </xdr:to>
        <xdr:sp macro="" textlink="">
          <xdr:nvSpPr>
            <xdr:cNvPr id="4174" name="Check Box 78" hidden="1">
              <a:extLst>
                <a:ext uri="{63B3BB69-23CF-44E3-9099-C40C66FF867C}">
                  <a14:compatExt spid="_x0000_s4174"/>
                </a:ext>
                <a:ext uri="{FF2B5EF4-FFF2-40B4-BE49-F238E27FC236}">
                  <a16:creationId xmlns:a16="http://schemas.microsoft.com/office/drawing/2014/main" id="{00000000-0008-0000-0000-00004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12</xdr:row>
          <xdr:rowOff>190500</xdr:rowOff>
        </xdr:from>
        <xdr:to>
          <xdr:col>1</xdr:col>
          <xdr:colOff>485775</xdr:colOff>
          <xdr:row>14</xdr:row>
          <xdr:rowOff>0</xdr:rowOff>
        </xdr:to>
        <xdr:sp macro="" textlink="">
          <xdr:nvSpPr>
            <xdr:cNvPr id="4175" name="Check Box 79" hidden="1">
              <a:extLst>
                <a:ext uri="{63B3BB69-23CF-44E3-9099-C40C66FF867C}">
                  <a14:compatExt spid="_x0000_s4175"/>
                </a:ext>
                <a:ext uri="{FF2B5EF4-FFF2-40B4-BE49-F238E27FC236}">
                  <a16:creationId xmlns:a16="http://schemas.microsoft.com/office/drawing/2014/main" id="{00000000-0008-0000-0000-00004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15</xdr:row>
          <xdr:rowOff>390525</xdr:rowOff>
        </xdr:from>
        <xdr:to>
          <xdr:col>1</xdr:col>
          <xdr:colOff>485775</xdr:colOff>
          <xdr:row>17</xdr:row>
          <xdr:rowOff>9525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0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16</xdr:row>
          <xdr:rowOff>200025</xdr:rowOff>
        </xdr:from>
        <xdr:to>
          <xdr:col>1</xdr:col>
          <xdr:colOff>485775</xdr:colOff>
          <xdr:row>18</xdr:row>
          <xdr:rowOff>9525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  <a:ext uri="{FF2B5EF4-FFF2-40B4-BE49-F238E27FC236}">
                  <a16:creationId xmlns:a16="http://schemas.microsoft.com/office/drawing/2014/main" id="{00000000-0008-0000-0000-00005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190500</xdr:rowOff>
        </xdr:from>
        <xdr:to>
          <xdr:col>1</xdr:col>
          <xdr:colOff>485775</xdr:colOff>
          <xdr:row>19</xdr:row>
          <xdr:rowOff>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0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13</xdr:row>
          <xdr:rowOff>200025</xdr:rowOff>
        </xdr:from>
        <xdr:to>
          <xdr:col>1</xdr:col>
          <xdr:colOff>485775</xdr:colOff>
          <xdr:row>15</xdr:row>
          <xdr:rowOff>9525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00000000-0008-0000-0000-00006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B9EEF-B23A-4D3E-8DFA-63AF2469A390}">
  <sheetPr codeName="Tabelle1"/>
  <dimension ref="B1:F35"/>
  <sheetViews>
    <sheetView tabSelected="1" topLeftCell="A13" zoomScaleNormal="100" zoomScaleSheetLayoutView="98" workbookViewId="0">
      <selection activeCell="D25" sqref="D25"/>
    </sheetView>
  </sheetViews>
  <sheetFormatPr baseColWidth="10" defaultRowHeight="15" x14ac:dyDescent="0.25"/>
  <cols>
    <col min="1" max="1" width="0.85546875" customWidth="1"/>
    <col min="2" max="2" width="10.7109375" customWidth="1"/>
    <col min="3" max="3" width="60.7109375" customWidth="1"/>
    <col min="4" max="4" width="15.7109375" customWidth="1"/>
    <col min="5" max="5" width="0.85546875" customWidth="1"/>
    <col min="6" max="10" width="11.42578125" customWidth="1"/>
  </cols>
  <sheetData>
    <row r="1" spans="2:6" ht="5.25" customHeight="1" thickBot="1" x14ac:dyDescent="0.3"/>
    <row r="2" spans="2:6" ht="23.25" x14ac:dyDescent="0.35">
      <c r="B2" s="78" t="s">
        <v>25</v>
      </c>
      <c r="C2" s="79"/>
      <c r="D2" s="80"/>
      <c r="E2" s="15"/>
      <c r="F2" s="15"/>
    </row>
    <row r="3" spans="2:6" x14ac:dyDescent="0.25">
      <c r="B3" s="11"/>
      <c r="C3" s="12" t="s">
        <v>0</v>
      </c>
      <c r="D3" s="14" t="s">
        <v>1</v>
      </c>
      <c r="E3" s="4"/>
      <c r="F3" s="4"/>
    </row>
    <row r="4" spans="2:6" ht="18.75" x14ac:dyDescent="0.3">
      <c r="B4" s="13"/>
      <c r="C4" s="23" t="s">
        <v>8</v>
      </c>
      <c r="D4" s="21" t="str">
        <f>IF(SUM(D5,D7,D11)&gt;0,SUM(D5,D7,D11),"")</f>
        <v/>
      </c>
      <c r="E4" s="4"/>
      <c r="F4" s="4"/>
    </row>
    <row r="5" spans="2:6" ht="15.75" x14ac:dyDescent="0.25">
      <c r="B5" s="13"/>
      <c r="C5" s="24" t="s">
        <v>18</v>
      </c>
      <c r="D5" s="10" t="str">
        <f>IF(D6&gt;0,D6,"")</f>
        <v/>
      </c>
      <c r="E5" s="3"/>
      <c r="F5" s="3"/>
    </row>
    <row r="6" spans="2:6" x14ac:dyDescent="0.25">
      <c r="B6" s="5"/>
      <c r="C6" s="19" t="s">
        <v>19</v>
      </c>
      <c r="D6" s="6" t="str">
        <f>IF(Berechnungen!A2,8,"")</f>
        <v/>
      </c>
      <c r="E6" s="3"/>
      <c r="F6" s="3"/>
    </row>
    <row r="7" spans="2:6" ht="15.75" x14ac:dyDescent="0.25">
      <c r="B7" s="13"/>
      <c r="C7" s="20" t="s">
        <v>20</v>
      </c>
      <c r="D7" s="10" t="str">
        <f>IF(SUM(D8:D10)&gt;0,SUM(D8:D10),"")</f>
        <v/>
      </c>
      <c r="E7" s="3"/>
      <c r="F7" s="3"/>
    </row>
    <row r="8" spans="2:6" x14ac:dyDescent="0.25">
      <c r="B8" s="5"/>
      <c r="C8" s="3" t="s">
        <v>2</v>
      </c>
      <c r="D8" s="6" t="str">
        <f>IF(Berechnungen!A3,6,"")</f>
        <v/>
      </c>
      <c r="E8" s="3"/>
      <c r="F8" s="3"/>
    </row>
    <row r="9" spans="2:6" x14ac:dyDescent="0.25">
      <c r="B9" s="5"/>
      <c r="C9" s="3" t="s">
        <v>4</v>
      </c>
      <c r="D9" s="6" t="str">
        <f>IF(Berechnungen!A4,6,"")</f>
        <v/>
      </c>
      <c r="E9" s="3"/>
      <c r="F9" s="3"/>
    </row>
    <row r="10" spans="2:6" x14ac:dyDescent="0.25">
      <c r="B10" s="5"/>
      <c r="C10" s="19" t="s">
        <v>5</v>
      </c>
      <c r="D10" s="43" t="str">
        <f>IF(Berechnungen!A5,6,"")</f>
        <v/>
      </c>
      <c r="E10" s="3"/>
      <c r="F10" s="3"/>
    </row>
    <row r="11" spans="2:6" ht="15.75" x14ac:dyDescent="0.25">
      <c r="B11" s="13"/>
      <c r="C11" s="20" t="s">
        <v>21</v>
      </c>
      <c r="D11" s="6" t="str">
        <f>IF(Berechnungen!A6,3,"")</f>
        <v/>
      </c>
      <c r="E11" s="3"/>
      <c r="F11" s="3"/>
    </row>
    <row r="12" spans="2:6" ht="18.75" x14ac:dyDescent="0.3">
      <c r="B12" s="13"/>
      <c r="C12" s="30" t="s">
        <v>23</v>
      </c>
      <c r="D12" s="33" t="str">
        <f>IF(SUM(D13,D15,D16)&gt;0,SUM(D13,D15,D16),"")</f>
        <v/>
      </c>
      <c r="E12" s="3"/>
      <c r="F12" s="3"/>
    </row>
    <row r="13" spans="2:6" s="35" customFormat="1" ht="15.75" x14ac:dyDescent="0.25">
      <c r="B13" s="44"/>
      <c r="C13" s="24" t="s">
        <v>22</v>
      </c>
      <c r="D13" s="45" t="str">
        <f>IF(D14&gt;0,D14,"")</f>
        <v/>
      </c>
      <c r="E13" s="34"/>
      <c r="F13" s="34"/>
    </row>
    <row r="14" spans="2:6" s="35" customFormat="1" ht="15.75" x14ac:dyDescent="0.25">
      <c r="B14" s="36"/>
      <c r="C14" s="3" t="s">
        <v>24</v>
      </c>
      <c r="D14" s="42" t="str">
        <f>IF(Berechnungen!A7,8,"")</f>
        <v/>
      </c>
      <c r="E14" s="34"/>
      <c r="F14" s="34"/>
    </row>
    <row r="15" spans="2:6" s="35" customFormat="1" ht="15.75" x14ac:dyDescent="0.25">
      <c r="B15" s="44"/>
      <c r="C15" s="46" t="s">
        <v>21</v>
      </c>
      <c r="D15" s="33" t="str">
        <f>IF(Berechnungen!A8,3,"")</f>
        <v/>
      </c>
      <c r="E15" s="34"/>
      <c r="F15" s="34"/>
    </row>
    <row r="16" spans="2:6" s="35" customFormat="1" ht="15.75" x14ac:dyDescent="0.25">
      <c r="B16" s="44"/>
      <c r="C16" s="68" t="s">
        <v>16</v>
      </c>
      <c r="D16" s="33" t="str">
        <f>IF(SUM(D17:D19)&gt;0,SUM(D17:D19),"")</f>
        <v/>
      </c>
      <c r="E16" s="34"/>
      <c r="F16" s="34"/>
    </row>
    <row r="17" spans="2:6" s="35" customFormat="1" ht="15.75" x14ac:dyDescent="0.25">
      <c r="B17" s="36"/>
      <c r="C17" s="17" t="str" cm="1">
        <f t="array" ref="C17">_xlfn.IFS(VLOOKUP(C16,Berechnungen!D2:E6,2,FALSE)=1,Berechnungen!D10,VLOOKUP(C16,Berechnungen!D2:E6,2,FALSE)=2,Berechnungen!D15,VLOOKUP(C16,Berechnungen!D2:E6,2,FALSE)=0,Berechnungen!D9)</f>
        <v>Fachrichtung wählen</v>
      </c>
      <c r="D17" s="42" t="str">
        <f>IF(Berechnungen!A9,6,"")</f>
        <v/>
      </c>
      <c r="E17" s="34"/>
      <c r="F17" s="34"/>
    </row>
    <row r="18" spans="2:6" s="35" customFormat="1" ht="15.75" x14ac:dyDescent="0.25">
      <c r="B18" s="36"/>
      <c r="C18" s="17" t="str" cm="1">
        <f t="array" ref="C18">_xlfn.IFS(VLOOKUP(C16,Berechnungen!D2:E6,2,FALSE)=1,Berechnungen!D11,VLOOKUP(C16,Berechnungen!D2:E6,2,FALSE)=2,Berechnungen!D16,VLOOKUP(C16,Berechnungen!D2:E6,2,FALSE)=0,Berechnungen!D9)</f>
        <v>Fachrichtung wählen</v>
      </c>
      <c r="D18" s="42" t="str">
        <f>IF(Berechnungen!A10,6,"")</f>
        <v/>
      </c>
      <c r="E18" s="34"/>
      <c r="F18" s="34"/>
    </row>
    <row r="19" spans="2:6" s="35" customFormat="1" ht="15.75" x14ac:dyDescent="0.25">
      <c r="B19" s="36"/>
      <c r="C19" s="17" t="str" cm="1">
        <f t="array" ref="C19">_xlfn.IFS(VLOOKUP(C16,Berechnungen!D2:E6,2,FALSE)=1,Berechnungen!D12,VLOOKUP(C16,Berechnungen!D2:E6,2,FALSE)=2,Berechnungen!D17,VLOOKUP(C16,Berechnungen!D2:E6,2,FALSE)=0,Berechnungen!D9)</f>
        <v>Fachrichtung wählen</v>
      </c>
      <c r="D19" s="42" t="str">
        <f>IF(Berechnungen!A11,6,"")</f>
        <v/>
      </c>
      <c r="E19" s="34"/>
      <c r="F19" s="34"/>
    </row>
    <row r="20" spans="2:6" ht="18.75" x14ac:dyDescent="0.3">
      <c r="B20" s="13"/>
      <c r="C20" s="23" t="s">
        <v>30</v>
      </c>
      <c r="D20" s="39"/>
      <c r="E20" s="3"/>
      <c r="F20" s="3"/>
    </row>
    <row r="21" spans="2:6" ht="18.75" x14ac:dyDescent="0.3">
      <c r="B21" s="25"/>
      <c r="C21" s="26" t="s">
        <v>40</v>
      </c>
      <c r="D21" s="41"/>
      <c r="E21" s="3"/>
      <c r="F21" s="3"/>
    </row>
    <row r="22" spans="2:6" ht="19.5" thickBot="1" x14ac:dyDescent="0.35">
      <c r="B22" s="18"/>
      <c r="C22" s="27" t="s">
        <v>6</v>
      </c>
      <c r="D22" s="40" t="str">
        <f>IF(Berechnungen!A14,20,"")</f>
        <v/>
      </c>
      <c r="E22" s="3"/>
      <c r="F22" s="3"/>
    </row>
    <row r="23" spans="2:6" ht="16.5" thickTop="1" thickBot="1" x14ac:dyDescent="0.3">
      <c r="B23" s="7"/>
      <c r="C23" s="9" t="s">
        <v>3</v>
      </c>
      <c r="D23" s="8">
        <f>SUM(D4,D12,D20:D22)</f>
        <v>0</v>
      </c>
      <c r="E23" s="4"/>
      <c r="F23" s="4"/>
    </row>
    <row r="24" spans="2:6" ht="15.75" thickBot="1" x14ac:dyDescent="0.3">
      <c r="B24" s="85"/>
      <c r="C24" s="86" t="s">
        <v>41</v>
      </c>
      <c r="D24" s="87">
        <f>D34-D23</f>
        <v>120</v>
      </c>
      <c r="E24" s="4"/>
      <c r="F24" s="4"/>
    </row>
    <row r="25" spans="2:6" ht="5.25" customHeight="1" x14ac:dyDescent="0.25"/>
    <row r="26" spans="2:6" ht="5.25" customHeight="1" thickBot="1" x14ac:dyDescent="0.3"/>
    <row r="27" spans="2:6" ht="23.25" x14ac:dyDescent="0.35">
      <c r="B27" s="78" t="s">
        <v>32</v>
      </c>
      <c r="C27" s="79"/>
      <c r="D27" s="80"/>
    </row>
    <row r="28" spans="2:6" x14ac:dyDescent="0.25">
      <c r="B28" s="81" t="s">
        <v>33</v>
      </c>
      <c r="C28" s="82"/>
      <c r="D28" s="14" t="s">
        <v>1</v>
      </c>
    </row>
    <row r="29" spans="2:6" ht="45" customHeight="1" x14ac:dyDescent="0.25">
      <c r="B29" s="72" t="s">
        <v>37</v>
      </c>
      <c r="C29" s="73"/>
      <c r="D29" s="70">
        <v>29</v>
      </c>
    </row>
    <row r="30" spans="2:6" ht="45" customHeight="1" x14ac:dyDescent="0.25">
      <c r="B30" s="72" t="s">
        <v>34</v>
      </c>
      <c r="C30" s="73"/>
      <c r="D30" s="70">
        <v>29</v>
      </c>
    </row>
    <row r="31" spans="2:6" ht="45.95" customHeight="1" x14ac:dyDescent="0.25">
      <c r="B31" s="72" t="s">
        <v>35</v>
      </c>
      <c r="C31" s="73"/>
      <c r="D31" s="70">
        <v>17</v>
      </c>
    </row>
    <row r="32" spans="2:6" ht="77.099999999999994" customHeight="1" x14ac:dyDescent="0.25">
      <c r="B32" s="72" t="s">
        <v>36</v>
      </c>
      <c r="C32" s="73"/>
      <c r="D32" s="70">
        <v>25</v>
      </c>
    </row>
    <row r="33" spans="2:4" ht="45.95" customHeight="1" thickBot="1" x14ac:dyDescent="0.3">
      <c r="B33" s="74" t="s">
        <v>39</v>
      </c>
      <c r="C33" s="75"/>
      <c r="D33" s="71">
        <v>20</v>
      </c>
    </row>
    <row r="34" spans="2:4" ht="15" customHeight="1" thickTop="1" thickBot="1" x14ac:dyDescent="0.3">
      <c r="B34" s="76" t="s">
        <v>38</v>
      </c>
      <c r="C34" s="77"/>
      <c r="D34" s="69">
        <v>120</v>
      </c>
    </row>
    <row r="35" spans="2:4" ht="5.25" customHeight="1" x14ac:dyDescent="0.25"/>
  </sheetData>
  <mergeCells count="9">
    <mergeCell ref="B31:C31"/>
    <mergeCell ref="B32:C32"/>
    <mergeCell ref="B33:C33"/>
    <mergeCell ref="B34:C34"/>
    <mergeCell ref="B2:D2"/>
    <mergeCell ref="B27:D27"/>
    <mergeCell ref="B28:C28"/>
    <mergeCell ref="B29:C29"/>
    <mergeCell ref="B30:C30"/>
  </mergeCells>
  <conditionalFormatting sqref="D29">
    <cfRule type="expression" dxfId="5" priority="6">
      <formula>D4=D29</formula>
    </cfRule>
  </conditionalFormatting>
  <conditionalFormatting sqref="D30">
    <cfRule type="expression" dxfId="4" priority="5">
      <formula>D12=D30</formula>
    </cfRule>
  </conditionalFormatting>
  <conditionalFormatting sqref="D31">
    <cfRule type="expression" dxfId="3" priority="4">
      <formula>D20=D31</formula>
    </cfRule>
  </conditionalFormatting>
  <conditionalFormatting sqref="D32">
    <cfRule type="expression" dxfId="2" priority="3">
      <formula>D21=D32</formula>
    </cfRule>
  </conditionalFormatting>
  <conditionalFormatting sqref="D33">
    <cfRule type="expression" dxfId="1" priority="2">
      <formula>D22=D33</formula>
    </cfRule>
  </conditionalFormatting>
  <conditionalFormatting sqref="D34">
    <cfRule type="expression" dxfId="0" priority="1">
      <formula>D34=D23</formula>
    </cfRule>
  </conditionalFormatting>
  <pageMargins left="0.7" right="0.7" top="0.78740157499999996" bottom="0.78740157499999996" header="0.3" footer="0.3"/>
  <pageSetup paperSize="9" scale="96" orientation="portrait" r:id="rId1"/>
  <rowBreaks count="1" manualBreakCount="1">
    <brk id="35" max="4" man="1"/>
  </rowBreaks>
  <colBreaks count="1" manualBreakCount="1">
    <brk id="6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31" r:id="rId4" name="Check Box 35">
              <controlPr defaultSize="0" autoFill="0" autoLine="0" autoPict="0">
                <anchor moveWithCells="1">
                  <from>
                    <xdr:col>1</xdr:col>
                    <xdr:colOff>266700</xdr:colOff>
                    <xdr:row>5</xdr:row>
                    <xdr:rowOff>0</xdr:rowOff>
                  </from>
                  <to>
                    <xdr:col>1</xdr:col>
                    <xdr:colOff>533400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" name="Check Box 50">
              <controlPr defaultSize="0" autoFill="0" autoLine="0" autoPict="0">
                <anchor moveWithCells="1">
                  <from>
                    <xdr:col>1</xdr:col>
                    <xdr:colOff>266700</xdr:colOff>
                    <xdr:row>6</xdr:row>
                    <xdr:rowOff>180975</xdr:rowOff>
                  </from>
                  <to>
                    <xdr:col>1</xdr:col>
                    <xdr:colOff>485775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5" r:id="rId6" name="Check Box 69">
              <controlPr defaultSize="0" autoFill="0" autoLine="0" autoPict="0">
                <anchor moveWithCells="1">
                  <from>
                    <xdr:col>1</xdr:col>
                    <xdr:colOff>266700</xdr:colOff>
                    <xdr:row>7</xdr:row>
                    <xdr:rowOff>180975</xdr:rowOff>
                  </from>
                  <to>
                    <xdr:col>1</xdr:col>
                    <xdr:colOff>485775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7" r:id="rId7" name="Check Box 71">
              <controlPr defaultSize="0" autoFill="0" autoLine="0" autoPict="0">
                <anchor moveWithCells="1">
                  <from>
                    <xdr:col>1</xdr:col>
                    <xdr:colOff>266700</xdr:colOff>
                    <xdr:row>8</xdr:row>
                    <xdr:rowOff>171450</xdr:rowOff>
                  </from>
                  <to>
                    <xdr:col>1</xdr:col>
                    <xdr:colOff>485775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8" name="Check Box 72">
              <controlPr defaultSize="0" autoFill="0" autoLine="0" autoPict="0">
                <anchor moveWithCells="1">
                  <from>
                    <xdr:col>1</xdr:col>
                    <xdr:colOff>266700</xdr:colOff>
                    <xdr:row>10</xdr:row>
                    <xdr:rowOff>0</xdr:rowOff>
                  </from>
                  <to>
                    <xdr:col>1</xdr:col>
                    <xdr:colOff>485775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9" name="Check Box 75">
              <controlPr defaultSize="0" autoFill="0" autoLine="0" autoPict="0">
                <anchor moveWithCells="1">
                  <from>
                    <xdr:col>1</xdr:col>
                    <xdr:colOff>266700</xdr:colOff>
                    <xdr:row>19</xdr:row>
                    <xdr:rowOff>9525</xdr:rowOff>
                  </from>
                  <to>
                    <xdr:col>1</xdr:col>
                    <xdr:colOff>485775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10" name="Check Box 76">
              <controlPr defaultSize="0" autoFill="0" autoLine="0" autoPict="0">
                <anchor moveWithCells="1">
                  <from>
                    <xdr:col>1</xdr:col>
                    <xdr:colOff>266700</xdr:colOff>
                    <xdr:row>20</xdr:row>
                    <xdr:rowOff>19050</xdr:rowOff>
                  </from>
                  <to>
                    <xdr:col>1</xdr:col>
                    <xdr:colOff>485775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11" name="Check Box 78">
              <controlPr defaultSize="0" autoFill="0" autoLine="0" autoPict="0">
                <anchor moveWithCells="1">
                  <from>
                    <xdr:col>1</xdr:col>
                    <xdr:colOff>266700</xdr:colOff>
                    <xdr:row>21</xdr:row>
                    <xdr:rowOff>19050</xdr:rowOff>
                  </from>
                  <to>
                    <xdr:col>1</xdr:col>
                    <xdr:colOff>485775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5" r:id="rId12" name="Check Box 79">
              <controlPr defaultSize="0" autoFill="0" autoLine="0" autoPict="0">
                <anchor moveWithCells="1">
                  <from>
                    <xdr:col>1</xdr:col>
                    <xdr:colOff>266700</xdr:colOff>
                    <xdr:row>12</xdr:row>
                    <xdr:rowOff>190500</xdr:rowOff>
                  </from>
                  <to>
                    <xdr:col>1</xdr:col>
                    <xdr:colOff>485775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13" name="Check Box 80">
              <controlPr defaultSize="0" autoFill="0" autoLine="0" autoPict="0">
                <anchor moveWithCells="1">
                  <from>
                    <xdr:col>1</xdr:col>
                    <xdr:colOff>266700</xdr:colOff>
                    <xdr:row>15</xdr:row>
                    <xdr:rowOff>390525</xdr:rowOff>
                  </from>
                  <to>
                    <xdr:col>1</xdr:col>
                    <xdr:colOff>485775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14" name="Check Box 81">
              <controlPr defaultSize="0" autoFill="0" autoLine="0" autoPict="0">
                <anchor moveWithCells="1">
                  <from>
                    <xdr:col>1</xdr:col>
                    <xdr:colOff>266700</xdr:colOff>
                    <xdr:row>16</xdr:row>
                    <xdr:rowOff>200025</xdr:rowOff>
                  </from>
                  <to>
                    <xdr:col>1</xdr:col>
                    <xdr:colOff>485775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15" name="Check Box 82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190500</xdr:rowOff>
                  </from>
                  <to>
                    <xdr:col>1</xdr:col>
                    <xdr:colOff>485775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16" name="Check Box 101">
              <controlPr defaultSize="0" autoFill="0" autoLine="0" autoPict="0">
                <anchor moveWithCells="1">
                  <from>
                    <xdr:col>1</xdr:col>
                    <xdr:colOff>266700</xdr:colOff>
                    <xdr:row>13</xdr:row>
                    <xdr:rowOff>200025</xdr:rowOff>
                  </from>
                  <to>
                    <xdr:col>1</xdr:col>
                    <xdr:colOff>485775</xdr:colOff>
                    <xdr:row>15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59A8D4A-107C-4846-8B96-5E95A30AD4E8}">
          <x14:formula1>
            <xm:f>Berechnungen!$G$2:$G$19</xm:f>
          </x14:formula1>
          <xm:sqref>D20</xm:sqref>
        </x14:dataValidation>
        <x14:dataValidation type="list" allowBlank="1" showInputMessage="1" showErrorMessage="1" xr:uid="{3B467B4A-303C-4DAD-B58D-1B435EB2BC7F}">
          <x14:formula1>
            <xm:f>Berechnungen!$D$2:$D$6</xm:f>
          </x14:formula1>
          <xm:sqref>C16</xm:sqref>
        </x14:dataValidation>
        <x14:dataValidation type="list" allowBlank="1" showInputMessage="1" showErrorMessage="1" xr:uid="{CF7B2A64-1650-49DB-9240-506EB910D76C}">
          <x14:formula1>
            <xm:f>Berechnungen!$G$2:$G$27</xm:f>
          </x14:formula1>
          <xm:sqref>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F76D2-0BE5-4CBE-A762-935CA01B826E}">
  <sheetPr codeName="Tabelle3"/>
  <dimension ref="A1:G35"/>
  <sheetViews>
    <sheetView workbookViewId="0">
      <selection activeCell="F15" sqref="F15"/>
    </sheetView>
  </sheetViews>
  <sheetFormatPr baseColWidth="10" defaultRowHeight="15" x14ac:dyDescent="0.25"/>
  <cols>
    <col min="2" max="2" width="44" customWidth="1"/>
    <col min="3" max="3" width="11.42578125" customWidth="1"/>
    <col min="4" max="4" width="63.5703125" style="28" customWidth="1"/>
    <col min="5" max="5" width="11" customWidth="1"/>
    <col min="7" max="7" width="7.7109375" customWidth="1"/>
  </cols>
  <sheetData>
    <row r="1" spans="1:7" x14ac:dyDescent="0.25">
      <c r="A1" s="83" t="s">
        <v>7</v>
      </c>
      <c r="B1" s="84"/>
      <c r="D1" s="59" t="s">
        <v>9</v>
      </c>
      <c r="E1" s="67" t="s">
        <v>31</v>
      </c>
      <c r="G1" s="65" t="s">
        <v>17</v>
      </c>
    </row>
    <row r="2" spans="1:7" x14ac:dyDescent="0.25">
      <c r="A2" s="16" t="b">
        <v>0</v>
      </c>
      <c r="B2" s="47" t="s">
        <v>19</v>
      </c>
      <c r="D2" s="60" t="s">
        <v>16</v>
      </c>
      <c r="E2" s="48">
        <v>0</v>
      </c>
      <c r="G2" s="56"/>
    </row>
    <row r="3" spans="1:7" x14ac:dyDescent="0.25">
      <c r="A3" s="16" t="b">
        <v>0</v>
      </c>
      <c r="B3" s="48" t="s">
        <v>2</v>
      </c>
      <c r="D3" s="61" t="s">
        <v>12</v>
      </c>
      <c r="E3" s="48">
        <v>1</v>
      </c>
      <c r="G3" s="56">
        <v>1</v>
      </c>
    </row>
    <row r="4" spans="1:7" s="2" customFormat="1" x14ac:dyDescent="0.25">
      <c r="A4" s="16" t="b">
        <v>0</v>
      </c>
      <c r="B4" s="48" t="s">
        <v>4</v>
      </c>
      <c r="D4" s="61" t="s">
        <v>13</v>
      </c>
      <c r="E4" s="62">
        <v>2</v>
      </c>
      <c r="G4" s="66">
        <v>2</v>
      </c>
    </row>
    <row r="5" spans="1:7" x14ac:dyDescent="0.25">
      <c r="A5" s="16" t="b">
        <v>0</v>
      </c>
      <c r="B5" s="47" t="s">
        <v>5</v>
      </c>
      <c r="D5" s="61" t="s">
        <v>14</v>
      </c>
      <c r="E5" s="48">
        <v>2</v>
      </c>
      <c r="G5" s="56">
        <v>3</v>
      </c>
    </row>
    <row r="6" spans="1:7" x14ac:dyDescent="0.25">
      <c r="A6" s="16" t="b">
        <v>0</v>
      </c>
      <c r="B6" s="49" t="s">
        <v>21</v>
      </c>
      <c r="D6" s="63" t="s">
        <v>15</v>
      </c>
      <c r="E6" s="64">
        <v>2</v>
      </c>
      <c r="G6" s="56">
        <v>4</v>
      </c>
    </row>
    <row r="7" spans="1:7" x14ac:dyDescent="0.25">
      <c r="A7" s="16" t="b">
        <v>0</v>
      </c>
      <c r="B7" s="48" t="s">
        <v>24</v>
      </c>
      <c r="G7" s="66">
        <v>5</v>
      </c>
    </row>
    <row r="8" spans="1:7" x14ac:dyDescent="0.25">
      <c r="A8" s="16" t="b">
        <v>0</v>
      </c>
      <c r="B8" s="50" t="s">
        <v>21</v>
      </c>
      <c r="D8" s="54" t="s">
        <v>27</v>
      </c>
      <c r="E8" s="31"/>
      <c r="G8" s="56">
        <v>6</v>
      </c>
    </row>
    <row r="9" spans="1:7" x14ac:dyDescent="0.25">
      <c r="A9" s="16" t="b">
        <v>0</v>
      </c>
      <c r="B9" s="51" t="s">
        <v>26</v>
      </c>
      <c r="D9" s="58" t="s">
        <v>29</v>
      </c>
      <c r="G9" s="56">
        <v>7</v>
      </c>
    </row>
    <row r="10" spans="1:7" x14ac:dyDescent="0.25">
      <c r="A10" s="16" t="b">
        <v>0</v>
      </c>
      <c r="B10" s="48" t="s">
        <v>28</v>
      </c>
      <c r="D10" s="55" t="s">
        <v>26</v>
      </c>
      <c r="G10" s="66">
        <v>8</v>
      </c>
    </row>
    <row r="11" spans="1:7" x14ac:dyDescent="0.25">
      <c r="A11" s="16" t="b">
        <v>0</v>
      </c>
      <c r="B11" s="48" t="s">
        <v>4</v>
      </c>
      <c r="D11" s="56" t="s">
        <v>28</v>
      </c>
      <c r="G11" s="56">
        <v>9</v>
      </c>
    </row>
    <row r="12" spans="1:7" x14ac:dyDescent="0.25">
      <c r="A12" s="16" t="b">
        <v>0</v>
      </c>
      <c r="B12" s="49" t="s">
        <v>11</v>
      </c>
      <c r="D12" s="57" t="s">
        <v>4</v>
      </c>
      <c r="G12" s="56">
        <v>10</v>
      </c>
    </row>
    <row r="13" spans="1:7" x14ac:dyDescent="0.25">
      <c r="A13" s="16" t="b">
        <v>0</v>
      </c>
      <c r="B13" s="49" t="s">
        <v>10</v>
      </c>
      <c r="D13"/>
      <c r="G13" s="66">
        <v>11</v>
      </c>
    </row>
    <row r="14" spans="1:7" x14ac:dyDescent="0.25">
      <c r="A14" s="52" t="b">
        <v>0</v>
      </c>
      <c r="B14" s="53" t="s">
        <v>6</v>
      </c>
      <c r="D14" s="54" t="s">
        <v>23</v>
      </c>
      <c r="G14" s="56">
        <v>12</v>
      </c>
    </row>
    <row r="15" spans="1:7" x14ac:dyDescent="0.25">
      <c r="A15" s="37"/>
      <c r="B15" s="19"/>
      <c r="D15" s="55" t="s">
        <v>2</v>
      </c>
      <c r="G15" s="56">
        <v>13</v>
      </c>
    </row>
    <row r="16" spans="1:7" x14ac:dyDescent="0.25">
      <c r="A16" s="3"/>
      <c r="B16" s="17"/>
      <c r="D16" s="56" t="s">
        <v>4</v>
      </c>
      <c r="G16" s="66">
        <v>14</v>
      </c>
    </row>
    <row r="17" spans="1:7" x14ac:dyDescent="0.25">
      <c r="A17" s="3"/>
      <c r="B17" s="22"/>
      <c r="D17" s="57" t="s">
        <v>5</v>
      </c>
      <c r="G17" s="56">
        <v>15</v>
      </c>
    </row>
    <row r="18" spans="1:7" x14ac:dyDescent="0.25">
      <c r="A18" s="3"/>
      <c r="B18" s="22"/>
      <c r="G18" s="56">
        <v>16</v>
      </c>
    </row>
    <row r="19" spans="1:7" x14ac:dyDescent="0.25">
      <c r="A19" s="3"/>
      <c r="B19" s="38"/>
      <c r="G19" s="66">
        <v>17</v>
      </c>
    </row>
    <row r="20" spans="1:7" x14ac:dyDescent="0.25">
      <c r="A20" s="3"/>
      <c r="B20" s="22"/>
      <c r="E20" s="1"/>
      <c r="G20" s="56">
        <v>18</v>
      </c>
    </row>
    <row r="21" spans="1:7" x14ac:dyDescent="0.25">
      <c r="A21" s="3"/>
      <c r="B21" s="22"/>
      <c r="E21" s="1"/>
      <c r="G21" s="56">
        <v>19</v>
      </c>
    </row>
    <row r="22" spans="1:7" x14ac:dyDescent="0.25">
      <c r="A22" s="3"/>
      <c r="B22" s="17"/>
      <c r="G22" s="66">
        <v>20</v>
      </c>
    </row>
    <row r="23" spans="1:7" x14ac:dyDescent="0.25">
      <c r="A23" s="3"/>
      <c r="B23" s="17"/>
      <c r="E23" s="1"/>
      <c r="G23" s="56">
        <v>21</v>
      </c>
    </row>
    <row r="24" spans="1:7" x14ac:dyDescent="0.25">
      <c r="A24" s="3"/>
      <c r="B24" s="3"/>
      <c r="D24" s="29"/>
      <c r="G24" s="56">
        <v>22</v>
      </c>
    </row>
    <row r="25" spans="1:7" x14ac:dyDescent="0.25">
      <c r="A25" s="3"/>
      <c r="B25" s="17"/>
      <c r="G25" s="66">
        <v>23</v>
      </c>
    </row>
    <row r="26" spans="1:7" x14ac:dyDescent="0.25">
      <c r="A26" s="3"/>
      <c r="B26" s="22"/>
      <c r="G26" s="56">
        <v>24</v>
      </c>
    </row>
    <row r="27" spans="1:7" x14ac:dyDescent="0.25">
      <c r="A27" s="3"/>
      <c r="B27" s="3"/>
      <c r="G27" s="57">
        <v>25</v>
      </c>
    </row>
    <row r="28" spans="1:7" x14ac:dyDescent="0.25">
      <c r="A28" s="3"/>
      <c r="B28" s="3"/>
    </row>
    <row r="29" spans="1:7" x14ac:dyDescent="0.25">
      <c r="A29" s="3"/>
      <c r="B29" s="32"/>
    </row>
    <row r="30" spans="1:7" x14ac:dyDescent="0.25">
      <c r="A30" s="3"/>
      <c r="B30" s="3"/>
    </row>
    <row r="31" spans="1:7" x14ac:dyDescent="0.25">
      <c r="A31" s="3"/>
      <c r="B31" s="17"/>
    </row>
    <row r="32" spans="1:7" x14ac:dyDescent="0.25">
      <c r="A32" s="3"/>
      <c r="B32" s="17"/>
    </row>
    <row r="33" spans="1:2" x14ac:dyDescent="0.25">
      <c r="A33" s="3"/>
      <c r="B33" s="17"/>
    </row>
    <row r="34" spans="1:2" x14ac:dyDescent="0.25">
      <c r="A34" s="3"/>
      <c r="B34" s="22"/>
    </row>
    <row r="35" spans="1:2" x14ac:dyDescent="0.25">
      <c r="A35" s="3"/>
      <c r="B35" s="32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Übersicht</vt:lpstr>
      <vt:lpstr>Berechnungen</vt:lpstr>
      <vt:lpstr>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2026-05-06T12:31:39Z</dcterms:modified>
</cp:coreProperties>
</file>