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codeName="DieseArbeitsmappe" autoCompressPictures="0"/>
  <mc:AlternateContent xmlns:mc="http://schemas.openxmlformats.org/markup-compatibility/2006">
    <mc:Choice Requires="x15">
      <x15ac:absPath xmlns:x15ac="http://schemas.microsoft.com/office/spreadsheetml/2010/11/ac" url="R:\__Anerkennungen\Prozesse\_Anerkennungsformular_Anerkennungsprozess\_Anerkennungsformular Vorlage\_Vorlagen Anerkennungsformular 2021 final\2025 04 30 Anerkennungsformular_FV\"/>
    </mc:Choice>
  </mc:AlternateContent>
  <xr:revisionPtr revIDLastSave="0" documentId="13_ncr:1_{07F9D937-4CBC-48F5-90BA-24C69973E276}" xr6:coauthVersionLast="47" xr6:coauthVersionMax="47" xr10:uidLastSave="{00000000-0000-0000-0000-000000000000}"/>
  <bookViews>
    <workbookView xWindow="-110" yWindow="-110" windowWidth="38620" windowHeight="21100" tabRatio="960" xr2:uid="{00000000-000D-0000-FFFF-FFFF00000000}"/>
  </bookViews>
  <sheets>
    <sheet name="AnrechnungsFormular" sheetId="28" r:id="rId1"/>
    <sheet name="BWL Bachelor 2006-V2013" sheetId="7" r:id="rId2"/>
    <sheet name="BWL EaF Master 2015" sheetId="25" r:id="rId3"/>
    <sheet name="GOEMIK Master 2016" sheetId="23" r:id="rId4"/>
    <sheet name="LA gbF kbF BK Bachelor 2011" sheetId="22" r:id="rId5"/>
    <sheet name="LA gbF kbF BK Master 2014" sheetId="21" r:id="rId6"/>
    <sheet name="LA WiWi BK Bachelor 2011-V2013" sheetId="18" r:id="rId7"/>
    <sheet name="LA WiWi BK Master 2014" sheetId="17" r:id="rId8"/>
    <sheet name="MedMan MedGW Master 2014" sheetId="16" r:id="rId9"/>
    <sheet name="MedMan WiWi Master 2014" sheetId="15" r:id="rId10"/>
    <sheet name="MuU Master 2013" sheetId="14" r:id="rId11"/>
    <sheet name="VWL Bachelor 2013" sheetId="12" r:id="rId12"/>
    <sheet name="VWL Master 2009-V2013" sheetId="10" r:id="rId13"/>
    <sheet name="StdgKonfiguration" sheetId="27" r:id="rId14"/>
  </sheets>
  <definedNames>
    <definedName name="_xlnm._FilterDatabase" localSheetId="0" hidden="1">AnrechnungsFormular!$A$15:$A$59</definedName>
    <definedName name="_xlnm.Print_Area" localSheetId="0">AnrechnungsFormular!$A$1:$L$123</definedName>
    <definedName name="ExterneDaten_10" localSheetId="8" hidden="1">'MedMan MedGW Master 2014'!$A$1:$G$51</definedName>
    <definedName name="ExterneDaten_11" localSheetId="7" hidden="1">'LA WiWi BK Master 2014'!$A$1:$G$20</definedName>
    <definedName name="ExterneDaten_12" localSheetId="6" hidden="1">'LA WiWi BK Bachelor 2011-V2013'!$A$1:$G$18</definedName>
    <definedName name="ExterneDaten_15" localSheetId="5" hidden="1">'LA gbF kbF BK Master 2014'!$A$1:$G$76</definedName>
    <definedName name="ExterneDaten_16" localSheetId="4" hidden="1">'LA gbF kbF BK Bachelor 2011'!$A$1:$G$66</definedName>
    <definedName name="ExterneDaten_17" localSheetId="3" hidden="1">'GOEMIK Master 2016'!$A$1:$G$58</definedName>
    <definedName name="ExterneDaten_2" localSheetId="1" hidden="1">'BWL Bachelor 2006-V2013'!$A$1:$G$120</definedName>
    <definedName name="ExterneDaten_5" localSheetId="12" hidden="1">'VWL Master 2009-V2013'!$A$1:$G$89</definedName>
    <definedName name="ExterneDaten_6" localSheetId="11" hidden="1">'VWL Bachelor 2013'!$A$1:$G$108</definedName>
    <definedName name="ExterneDaten_8" localSheetId="10" hidden="1">'MuU Master 2013'!$A$1:$G$91</definedName>
    <definedName name="ExterneDaten_9" localSheetId="9" hidden="1">'MedMan WiWi Master 2014'!$A$1:$G$54</definedName>
    <definedName name="Studiengang">AnrechnungsFormular!$D$12</definedName>
    <definedName name="Studiengänge">ListeStudiengaenge[Studiengangkürzel]</definedName>
    <definedName name="Z_38361E96_C2A6_4991_ACAC_0C359CB3CB75_.wvu.FilterData" localSheetId="0" hidden="1">AnrechnungsFormular!$A$15:$A$59</definedName>
    <definedName name="Z_38361E96_C2A6_4991_ACAC_0C359CB3CB75_.wvu.PrintArea" localSheetId="0" hidden="1">AnrechnungsFormular!$A$1:$L$122</definedName>
  </definedNames>
  <calcPr calcId="191029"/>
  <customWorkbookViews>
    <customWorkbookView name="Jagoda, André - Persönliche Ansicht" guid="{38361E96-C2A6-4991-ACAC-0C359CB3CB75}" mergeInterval="0" personalView="1" maximized="1" xWindow="-8" yWindow="-8" windowWidth="1936" windowHeight="1066" tabRatio="49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58" i="28" l="1"/>
  <c r="J56" i="28"/>
  <c r="J57" i="28" s="1"/>
  <c r="K17" i="28"/>
  <c r="K18" i="28"/>
  <c r="K19" i="28"/>
  <c r="K20" i="28"/>
  <c r="K21" i="28"/>
  <c r="K22" i="28"/>
  <c r="K23" i="28"/>
  <c r="K24" i="28"/>
  <c r="K25" i="28"/>
  <c r="K26" i="28"/>
  <c r="K27" i="28"/>
  <c r="K28" i="28"/>
  <c r="K29" i="28"/>
  <c r="K30" i="28"/>
  <c r="K31" i="28"/>
  <c r="K32" i="28"/>
  <c r="K33" i="28"/>
  <c r="K34" i="28"/>
  <c r="K35" i="28"/>
  <c r="K36" i="28"/>
  <c r="K37" i="28"/>
  <c r="K38" i="28"/>
  <c r="K39" i="28"/>
  <c r="K40" i="28"/>
  <c r="K41" i="28"/>
  <c r="K42" i="28"/>
  <c r="K43" i="28"/>
  <c r="K44" i="28"/>
  <c r="K45" i="28"/>
  <c r="K46" i="28"/>
  <c r="K47" i="28"/>
  <c r="K48" i="28"/>
  <c r="K49" i="28"/>
  <c r="K50" i="28"/>
  <c r="K51" i="28"/>
  <c r="K52" i="28"/>
  <c r="K53" i="28"/>
  <c r="K54" i="28"/>
  <c r="K55" i="28"/>
  <c r="K16" i="28"/>
  <c r="I18" i="28"/>
  <c r="H19" i="28"/>
  <c r="H39" i="28"/>
  <c r="I22" i="28"/>
  <c r="I42" i="28"/>
  <c r="I26" i="28"/>
  <c r="I46" i="28"/>
  <c r="H44" i="28"/>
  <c r="I27" i="28"/>
  <c r="I48" i="28"/>
  <c r="H26" i="28"/>
  <c r="I29" i="28"/>
  <c r="I31" i="28"/>
  <c r="H49" i="28"/>
  <c r="I53" i="28"/>
  <c r="H31" i="28"/>
  <c r="H33" i="28"/>
  <c r="I41" i="28"/>
  <c r="H20" i="28"/>
  <c r="H40" i="28"/>
  <c r="I23" i="28"/>
  <c r="I43" i="28"/>
  <c r="H43" i="28"/>
  <c r="I47" i="28"/>
  <c r="H45" i="28"/>
  <c r="H46" i="28"/>
  <c r="I52" i="28"/>
  <c r="H30" i="28"/>
  <c r="I54" i="28"/>
  <c r="H52" i="28"/>
  <c r="I19" i="28"/>
  <c r="I20" i="28"/>
  <c r="I21" i="28"/>
  <c r="H21" i="28"/>
  <c r="H41" i="28"/>
  <c r="I24" i="28"/>
  <c r="I44" i="28"/>
  <c r="H24" i="28"/>
  <c r="I28" i="28"/>
  <c r="I49" i="28"/>
  <c r="I50" i="28"/>
  <c r="H28" i="28"/>
  <c r="I33" i="28"/>
  <c r="I34" i="28"/>
  <c r="I55" i="28"/>
  <c r="H53" i="28"/>
  <c r="I37" i="28"/>
  <c r="I38" i="28"/>
  <c r="H36" i="28"/>
  <c r="H22" i="28"/>
  <c r="H42" i="28"/>
  <c r="I25" i="28"/>
  <c r="I45" i="28"/>
  <c r="H47" i="28"/>
  <c r="I51" i="28"/>
  <c r="H32" i="28"/>
  <c r="H34" i="28"/>
  <c r="H35" i="28"/>
  <c r="I39" i="28"/>
  <c r="H38" i="28"/>
  <c r="H23" i="28"/>
  <c r="H25" i="28"/>
  <c r="I30" i="28"/>
  <c r="H48" i="28"/>
  <c r="I32" i="28"/>
  <c r="H50" i="28"/>
  <c r="H51" i="28"/>
  <c r="I35" i="28"/>
  <c r="I36" i="28"/>
  <c r="H54" i="28"/>
  <c r="H55" i="28"/>
  <c r="H18" i="28"/>
  <c r="H27" i="28"/>
  <c r="H37" i="28"/>
  <c r="H29" i="28"/>
  <c r="I40" i="28"/>
  <c r="H17" i="28"/>
  <c r="I17" i="28"/>
  <c r="I16" i="28"/>
  <c r="H16" i="28"/>
  <c r="L45" i="27" l="1"/>
  <c r="K45" i="27"/>
  <c r="L44" i="27"/>
  <c r="K44" i="27"/>
  <c r="L43" i="27"/>
  <c r="K43" i="27"/>
  <c r="L42" i="27"/>
  <c r="K42" i="27"/>
  <c r="L41" i="27"/>
  <c r="K41" i="27"/>
  <c r="L38" i="27"/>
  <c r="K38" i="27"/>
  <c r="L37" i="27"/>
  <c r="K37" i="27"/>
  <c r="L36" i="27"/>
  <c r="K36" i="27"/>
  <c r="A118" i="28"/>
  <c r="D45" i="27"/>
  <c r="D44" i="27"/>
  <c r="D43" i="27"/>
  <c r="D38" i="27"/>
  <c r="L39" i="27"/>
  <c r="D36" i="27"/>
  <c r="D39" i="27"/>
  <c r="L40" i="27"/>
  <c r="D40" i="27"/>
  <c r="D42" i="27"/>
  <c r="D37" i="27"/>
  <c r="D41" i="27"/>
  <c r="I2" i="28" l="1"/>
  <c r="F15" i="27" l="1"/>
  <c r="G15" i="27"/>
  <c r="H15" i="27"/>
  <c r="I15" i="27"/>
  <c r="J15" i="27"/>
  <c r="K15" i="27"/>
  <c r="K46" i="27" l="1"/>
  <c r="L46" i="27"/>
  <c r="K47" i="27"/>
  <c r="L47" i="27"/>
  <c r="L55" i="28"/>
  <c r="L54" i="28"/>
  <c r="L53" i="28"/>
  <c r="L52" i="28"/>
  <c r="L51" i="28"/>
  <c r="L50" i="28"/>
  <c r="L49" i="28"/>
  <c r="L48" i="28"/>
  <c r="L47" i="28"/>
  <c r="L46" i="28"/>
  <c r="L45" i="28"/>
  <c r="L44" i="28"/>
  <c r="L43" i="28"/>
  <c r="L42" i="28"/>
  <c r="L41" i="28"/>
  <c r="L40" i="28"/>
  <c r="L39" i="28"/>
  <c r="L38" i="28"/>
  <c r="L37" i="28"/>
  <c r="L36" i="28"/>
  <c r="L35" i="28"/>
  <c r="L34" i="28"/>
  <c r="L33" i="28"/>
  <c r="L32" i="28"/>
  <c r="L31" i="28"/>
  <c r="L30" i="28"/>
  <c r="L29" i="28"/>
  <c r="L28" i="28"/>
  <c r="L27" i="28"/>
  <c r="L26" i="28"/>
  <c r="L25" i="28"/>
  <c r="L24" i="28"/>
  <c r="L23" i="28"/>
  <c r="L22" i="28"/>
  <c r="L21" i="28"/>
  <c r="L20" i="28"/>
  <c r="L19" i="28"/>
  <c r="L18" i="28"/>
  <c r="L17" i="28"/>
  <c r="L16" i="28"/>
  <c r="P14" i="27"/>
  <c r="O14" i="27"/>
  <c r="N14" i="27"/>
  <c r="M14" i="27"/>
  <c r="E14" i="27"/>
  <c r="D14" i="27"/>
  <c r="C14" i="27"/>
  <c r="B14" i="27"/>
  <c r="K39" i="27"/>
  <c r="D47" i="27"/>
  <c r="D46" i="27"/>
  <c r="K40" i="27"/>
  <c r="I12" i="28" l="1"/>
  <c r="N20" i="27"/>
  <c r="N15" i="27"/>
  <c r="E20" i="27"/>
  <c r="E15" i="27"/>
  <c r="P16" i="27"/>
  <c r="P15" i="27"/>
  <c r="B20" i="27"/>
  <c r="B15" i="27"/>
  <c r="M20" i="27"/>
  <c r="M15" i="27"/>
  <c r="C16" i="27"/>
  <c r="C15" i="27"/>
  <c r="D20" i="27"/>
  <c r="D15" i="27"/>
  <c r="O20" i="27"/>
  <c r="O15" i="27"/>
  <c r="E16" i="27"/>
  <c r="P20" i="27"/>
  <c r="B16" i="27"/>
  <c r="M16" i="27"/>
  <c r="N16" i="27"/>
  <c r="C20" i="27"/>
  <c r="D16" i="27"/>
  <c r="O16" i="27"/>
  <c r="C44" i="27"/>
  <c r="C36" i="27"/>
  <c r="C40" i="27"/>
  <c r="C38" i="27"/>
  <c r="C37" i="27"/>
  <c r="C43" i="27"/>
  <c r="C47" i="27"/>
  <c r="C41" i="27"/>
  <c r="C42" i="27"/>
  <c r="C46" i="27"/>
  <c r="C45" i="27"/>
  <c r="C39" i="27"/>
  <c r="L12" i="28" l="1"/>
  <c r="F40" i="27"/>
  <c r="F44" i="27"/>
  <c r="F37" i="27"/>
  <c r="F42" i="27"/>
  <c r="F39" i="27"/>
  <c r="F45" i="27"/>
  <c r="F41" i="27"/>
  <c r="F47" i="27"/>
  <c r="F46" i="27"/>
  <c r="F43" i="27"/>
  <c r="F38" i="27"/>
  <c r="F36" i="27"/>
  <c r="I37" i="27" l="1"/>
  <c r="I38" i="27"/>
  <c r="I42" i="27"/>
  <c r="I39" i="27"/>
  <c r="I43" i="27"/>
  <c r="I45" i="27"/>
  <c r="I36" i="27"/>
  <c r="I44" i="27"/>
  <c r="I40" i="27"/>
  <c r="I41" i="27"/>
  <c r="I46" i="27"/>
  <c r="I47" i="27"/>
  <c r="I57" i="28"/>
  <c r="I59" i="28" s="1"/>
  <c r="G36" i="27"/>
  <c r="G47" i="27"/>
  <c r="G43" i="27"/>
  <c r="G39" i="27"/>
  <c r="G37" i="27"/>
  <c r="G44" i="27"/>
  <c r="G41" i="27"/>
  <c r="G42" i="27"/>
  <c r="G40" i="27"/>
  <c r="G46" i="27"/>
  <c r="G38" i="27"/>
  <c r="G45" i="27"/>
  <c r="J44" i="27" l="1"/>
  <c r="J38" i="27"/>
  <c r="J41" i="27"/>
  <c r="J45" i="27"/>
  <c r="J39" i="27"/>
  <c r="J40" i="27"/>
  <c r="J36" i="27"/>
  <c r="J43" i="27"/>
  <c r="J42" i="27"/>
  <c r="J37" i="27"/>
  <c r="J46" i="27"/>
  <c r="J47" i="27"/>
  <c r="H42" i="27"/>
  <c r="H46" i="27"/>
  <c r="H37" i="27"/>
  <c r="H39" i="27"/>
  <c r="H45" i="27"/>
  <c r="H44" i="27"/>
  <c r="H43" i="27"/>
  <c r="H38" i="27"/>
  <c r="H47" i="27"/>
  <c r="H41" i="27"/>
  <c r="H36" i="27"/>
  <c r="H40" i="27"/>
</calcChain>
</file>

<file path=xl/sharedStrings.xml><?xml version="1.0" encoding="utf-8"?>
<sst xmlns="http://schemas.openxmlformats.org/spreadsheetml/2006/main" count="4014" uniqueCount="823">
  <si>
    <t>Pool</t>
  </si>
  <si>
    <t>Prüf.Nr.</t>
  </si>
  <si>
    <t>Credits</t>
  </si>
  <si>
    <t>Begründung</t>
  </si>
  <si>
    <t>Antrag auf Anerkennung</t>
  </si>
  <si>
    <t>Einführung in die Betriebswirtschaftslehre</t>
  </si>
  <si>
    <t>Einführung in die Volkswirtschaftslehre</t>
  </si>
  <si>
    <t>Internes Rechnungswesen</t>
  </si>
  <si>
    <t>Investition und Finanzierung</t>
  </si>
  <si>
    <t>Deskriptive Statistik</t>
  </si>
  <si>
    <t>Externes Rechnungswesen</t>
  </si>
  <si>
    <t>Unternehmensführung</t>
  </si>
  <si>
    <t>Mikroökonomik I</t>
  </si>
  <si>
    <t>Mikroökonomik II</t>
  </si>
  <si>
    <t>Makroökonomik I</t>
  </si>
  <si>
    <t>Makroökonomik II</t>
  </si>
  <si>
    <t>Einführung in die Wirtschaftsinformatik</t>
  </si>
  <si>
    <t>Mathematik für Wirtschaftswissenschaftler</t>
  </si>
  <si>
    <t>Induktive Statistik</t>
  </si>
  <si>
    <t>Absatzmarketing</t>
  </si>
  <si>
    <t>Grundzüge der Unternehmensbesteuerung</t>
  </si>
  <si>
    <t>Handelsrecht</t>
  </si>
  <si>
    <t>Einführung in die Energiewirtschaft</t>
  </si>
  <si>
    <t>Einführung in Optionen, Futures und derivative Finanzinstrumente</t>
  </si>
  <si>
    <t>Handelsmanagement und Handelscontrolling</t>
  </si>
  <si>
    <t>Grundlagen des Krankenhausmanagements</t>
  </si>
  <si>
    <t>Organisation</t>
  </si>
  <si>
    <t>Gewerblicher Rechtsschutz und Urheberrecht</t>
  </si>
  <si>
    <t>Insolvenzrecht</t>
  </si>
  <si>
    <t>Einführung in die experimentelle Wirtschaftsforschung</t>
  </si>
  <si>
    <t>Einführung in die Spieltheorie</t>
  </si>
  <si>
    <t>Europäische Geld- und Währungspolitik</t>
  </si>
  <si>
    <t>Grundlagen der Finanzwissenschaft</t>
  </si>
  <si>
    <t>Monetäre Außenwirtschaft</t>
  </si>
  <si>
    <t>Einführung in die Ökonometrie</t>
  </si>
  <si>
    <t>Wirtschaftsstatistik</t>
  </si>
  <si>
    <t>IT-Management</t>
  </si>
  <si>
    <t>Internationale Rechnungslegung I: Einführung in die Rechnungslegung nach IFRS</t>
  </si>
  <si>
    <t>Internationale Rechnungslegung II: Konzernrechnungslegung</t>
  </si>
  <si>
    <t>Käuferverhalten im Einzelhandel</t>
  </si>
  <si>
    <t>Weltwirtschaftsgeographie</t>
  </si>
  <si>
    <t>Gewinnermittlung und Gewinnermittlungspolitik</t>
  </si>
  <si>
    <t>Wirtschaftsgeographie</t>
  </si>
  <si>
    <t>Marktforschung</t>
  </si>
  <si>
    <t>Fachseminar Steuerlehre</t>
  </si>
  <si>
    <t>Fachseminar Internationale Rechnungslegung</t>
  </si>
  <si>
    <t>Fachseminar Finanzwissenschaft</t>
  </si>
  <si>
    <t>Fachseminar Geld und Währung</t>
  </si>
  <si>
    <t>Enterprise Transformation</t>
  </si>
  <si>
    <t>Fachseminar Ökonometrie</t>
  </si>
  <si>
    <t>Fachseminar Statistik</t>
  </si>
  <si>
    <t>Umweltökonomik und erneuerbare Energien</t>
  </si>
  <si>
    <t>Wettbewerbstheorie und -politik</t>
  </si>
  <si>
    <t>ZEA</t>
  </si>
  <si>
    <t>ZEB</t>
  </si>
  <si>
    <t>Enterprise Systems</t>
  </si>
  <si>
    <t>ZEE</t>
  </si>
  <si>
    <t>Rechtswissenschaft für Ökonomen (Wirtschaftsprivatrecht)</t>
  </si>
  <si>
    <t>Grundlagen des Krankenversicherungsmanagements</t>
  </si>
  <si>
    <t>Praxisprojekt "Apotheke"</t>
  </si>
  <si>
    <t>Praxisprojekt "Category Management"</t>
  </si>
  <si>
    <t>Praxisprojekt "Marketing und Handel I"</t>
  </si>
  <si>
    <t>Praxisprojekt "Marketing und Handel II"</t>
  </si>
  <si>
    <t>Praxisprojekt "Shopper Marketing"</t>
  </si>
  <si>
    <t>Literaturseminar Energiewirtschaft</t>
  </si>
  <si>
    <t>Straße und Hausnummer,
ggf. Adresszusatz</t>
  </si>
  <si>
    <t>PLZ und Wohnort, ggf. Land</t>
  </si>
  <si>
    <t>Name der Hochschule, Land:</t>
  </si>
  <si>
    <t>Antrag auf Anerkennung von Prüfungsleistungen und/oder Einstufung für das</t>
  </si>
  <si>
    <t>- Unbedenklichkeitsbescheinigung der bisherigen Hochschule (nur Inland)</t>
  </si>
  <si>
    <t>Antragsnr.</t>
  </si>
  <si>
    <r>
      <t xml:space="preserve">Matrikelnummer:
</t>
    </r>
    <r>
      <rPr>
        <b/>
        <sz val="8"/>
        <rFont val="Calibri"/>
        <family val="2"/>
        <scheme val="minor"/>
      </rPr>
      <t>(sofern bereits an der UDE immatrikuliert)</t>
    </r>
  </si>
  <si>
    <t>Anerkennung bzw. Anrechnung für folgenden Studiengang, Abschlusstyp:</t>
  </si>
  <si>
    <t>- Prüfungsordnung sowie Modulbeschreibungen nebst Link zum Modulhandbuch Ihrer Hochschule bzw. Fakultät (gilt nicht für fakultätsinterne Wechsler)</t>
  </si>
  <si>
    <t>Nachname, Vorname:</t>
  </si>
  <si>
    <t>- aktuelleste Übersicht über erbrachte Prüfungsleistungen (durch Ihr Prüfungsamt gesiegelter und unterzeichneter Notenspiegel Ihres Prüfungsamtes bzw. Transcript of Records)</t>
  </si>
  <si>
    <r>
      <rPr>
        <b/>
        <sz val="10"/>
        <color theme="1"/>
        <rFont val="Calibri"/>
        <family val="2"/>
        <scheme val="minor"/>
      </rPr>
      <t xml:space="preserve">Hinweis für Antragsteller/in:
</t>
    </r>
    <r>
      <rPr>
        <sz val="10"/>
        <color theme="1"/>
        <rFont val="Calibri"/>
        <family val="2"/>
        <scheme val="minor"/>
      </rPr>
      <t xml:space="preserve">Parallel zu diesem elektronischen Antrag ist die Übersendung eines durch Ihr Prüfungsamt gesiegelten und unterzeichneten Notenspiegels Ihres Prüfungsamtes bzw. Transcript of Records an den Bereich Prüfungswesen erforderlich. Hierzu bitte ausschließlich das Anschreiben </t>
    </r>
    <r>
      <rPr>
        <b/>
        <sz val="10"/>
        <color theme="1"/>
        <rFont val="Calibri"/>
        <family val="2"/>
        <scheme val="minor"/>
      </rPr>
      <t>„Unterlagen zum Onlineantrag“</t>
    </r>
    <r>
      <rPr>
        <sz val="10"/>
        <color theme="1"/>
        <rFont val="Calibri"/>
        <family val="2"/>
        <scheme val="minor"/>
      </rPr>
      <t xml:space="preserve"> – Anerkennung von Prüfungsleistungen – benutzen. Erst bei Eingang dieses Anschreibens nebst gesiegeltem und unterzeichnetem Notenspiegel bzw. Transcript of Records innerhalb der Ausschlussfrist ist eine Bearbeitung des Onlineantrages möglich.</t>
    </r>
  </si>
  <si>
    <t>- bei einem Wechsel innerhalb der Universität-Duisburg einen tagesaktuellen Notenspiegel</t>
  </si>
  <si>
    <t>Dieser Bescheid ist bei der Bewerbung für ein höheres Fachsemester und bei der Einschreibung vorzulegen.</t>
  </si>
  <si>
    <t>sowie Folgesemester</t>
  </si>
  <si>
    <r>
      <rPr>
        <b/>
        <vertAlign val="superscript"/>
        <sz val="13"/>
        <rFont val="Calibri"/>
        <family val="2"/>
        <scheme val="minor"/>
      </rPr>
      <t>2</t>
    </r>
    <r>
      <rPr>
        <b/>
        <sz val="13"/>
        <rFont val="Calibri"/>
        <family val="2"/>
        <scheme val="minor"/>
      </rPr>
      <t xml:space="preserve"> einzureichende Unterlagen:</t>
    </r>
  </si>
  <si>
    <r>
      <rPr>
        <b/>
        <vertAlign val="superscript"/>
        <sz val="13"/>
        <rFont val="Calibri"/>
        <family val="2"/>
        <scheme val="minor"/>
      </rPr>
      <t>3</t>
    </r>
    <r>
      <rPr>
        <b/>
        <sz val="13"/>
        <rFont val="Calibri"/>
        <family val="2"/>
        <scheme val="minor"/>
      </rPr>
      <t xml:space="preserve"> Wo wurde die Prüfung abgelegt:</t>
    </r>
  </si>
  <si>
    <r>
      <rPr>
        <b/>
        <vertAlign val="superscript"/>
        <sz val="13"/>
        <rFont val="Calibri"/>
        <family val="2"/>
        <scheme val="minor"/>
      </rPr>
      <t>4</t>
    </r>
    <r>
      <rPr>
        <b/>
        <sz val="13"/>
        <rFont val="Calibri"/>
        <family val="2"/>
        <scheme val="minor"/>
      </rPr>
      <t xml:space="preserve"> Ablehnungsgründe (weitere Erläuterungen ggf. auf Seite 4 ergänzen):</t>
    </r>
  </si>
  <si>
    <r>
      <rPr>
        <b/>
        <vertAlign val="superscript"/>
        <sz val="13"/>
        <rFont val="Calibri"/>
        <family val="2"/>
        <scheme val="minor"/>
      </rPr>
      <t>5</t>
    </r>
    <r>
      <rPr>
        <b/>
        <sz val="13"/>
        <rFont val="Calibri"/>
        <family val="2"/>
        <scheme val="minor"/>
      </rPr>
      <t xml:space="preserve"> Bei inländischen Leistungen werden die Noten übernommen. Bei ausländischen Leistungen werden die Noten mit Hilfe der modifizierten Bayerischen Formel umgerechnet.</t>
    </r>
  </si>
  <si>
    <t>Rechtsbehelfsbelehrung:</t>
  </si>
  <si>
    <r>
      <t xml:space="preserve">Gegen diese Entscheidung kann </t>
    </r>
    <r>
      <rPr>
        <b/>
        <sz val="13"/>
        <rFont val="Calibri"/>
        <family val="2"/>
        <scheme val="minor"/>
      </rPr>
      <t>innerhalb eines Monats</t>
    </r>
    <r>
      <rPr>
        <sz val="13"/>
        <rFont val="Calibri"/>
        <family val="2"/>
        <scheme val="minor"/>
      </rPr>
      <t xml:space="preserve"> nach Zustellung Klage erhoben werden. Die Klage ist beim Verwaltungsgericht in Gelsenkirchen, Bahnhofsvorplatz 3, 45879 Gelsenkirchen, schriftlich oder zur Niederschrift des Urkundsbeamten der Geschäftsstelle einzulegen.</t>
    </r>
  </si>
  <si>
    <t>Hinweis:</t>
  </si>
  <si>
    <t>Die von Ihnen anderweitig erbrachten Prüfungsleistungen wurden auf Antrag anerkannt, sofern hinsichtlich der erworbenen Kompetenzen kein wesentlicher Unterschied zu den Leistungen besteht, die ersetzt werden sollen. Wurde die begehrte Anerkennung versagt, so ist auf Antrag eine Überprüfung der Entscheidung durch das Rektorat unter Beifügung einer ausführlichen Begründung möglich. Durch den Antrag auf Überprüfung wird der Lauf der Rechtsmittelfrist nicht gehemmt.</t>
  </si>
  <si>
    <t>Mit freundlichen Grüßen</t>
  </si>
  <si>
    <t>__________________________________________</t>
  </si>
  <si>
    <t xml:space="preserve">Die anzuerkennende Leistung bzw. das entsprechende Modul ist keiner Leistung aus dem Modulhandbuch zugeordnet worden. </t>
  </si>
  <si>
    <t>Die eingereichten Unterlagen sind unvollständig und/oder nicht aussagekräftig.</t>
  </si>
  <si>
    <t>Das entsprechende Modul ist nicht Bestandteil des Modulhandbuches des jetzigen Studienganges.</t>
  </si>
  <si>
    <t xml:space="preserve">Der vorliegende Workload oder ECTS-Credit und daher das fachlich einschlägige Grundlagenwissen des anzuerkennenden Modules sind wesentlich ungleich. </t>
  </si>
  <si>
    <t>Das fachlich einschlägige Grundlagenwissen weicht wesentlich von dem entsprechenden Modul des jetzigen Studienganges ab.</t>
  </si>
  <si>
    <t>Die Methodenkompetenzen (Qualifikationsziele) weichen wesentlich von dem entsprechenden Modul des jetzigen Studienganges ab.</t>
  </si>
  <si>
    <t>Es bestehen gravierende Niveauunterschiede zwischen der anzuerkennenden Leistung und dem entsprechenden Modul im jetzigen Studiengang
(z. B. Bachelor-/Mastermodul, anwendungs- bzw. forschungsorientierte Ausrichtung).</t>
  </si>
  <si>
    <t>Die anzuerkennende Leistung enthält aufgrund der Weiterentwicklung des Faches überholtes fachlich einschlägiges Grundlagenwissen.</t>
  </si>
  <si>
    <t>Das Thema der Abschlussarbeit wäre in dieser Form nicht vom Prüfungsausschuss genehmigt worden.</t>
  </si>
  <si>
    <t>Der Wahlpflichtbereich ist bereits ausgeschöpft. Es handelt sich daher um eine Zusatzleistung, welche nach Rechtsauffassung der Stabstelle Justitiariat nicht anerkannt wird.
Die besten Leistungen wurden im Wahlpflichtbereich berücksichtigt.</t>
  </si>
  <si>
    <t>Weitere Gründe für die Nichtanerkennung bzw. Anmerkungen:</t>
  </si>
  <si>
    <t>A</t>
  </si>
  <si>
    <t>B</t>
  </si>
  <si>
    <t>C</t>
  </si>
  <si>
    <t>D</t>
  </si>
  <si>
    <t>E</t>
  </si>
  <si>
    <t>F</t>
  </si>
  <si>
    <t>H</t>
  </si>
  <si>
    <t>J</t>
  </si>
  <si>
    <t>K</t>
  </si>
  <si>
    <t>L</t>
  </si>
  <si>
    <t xml:space="preserve">G
</t>
  </si>
  <si>
    <t xml:space="preserve">I
</t>
  </si>
  <si>
    <t>Nur bei UAR-/Mobilitäts-/Auslandsmodulen: Die anzuerkennende Leistung entspricht nicht dem Profil, der Qualität, den Ausbildungsinhalten, den Kompetenzzielen des Wahlpflichtbereiches.</t>
  </si>
  <si>
    <t>Weitere Gründe für die Nichtanerkennung bzw. Anmerkungen (Punkt K):</t>
  </si>
  <si>
    <t>Header</t>
  </si>
  <si>
    <t>Name</t>
  </si>
  <si>
    <t>Digital Entrepreneurship</t>
  </si>
  <si>
    <t>Bachelorarbeit, 6. FS,Pflicht</t>
  </si>
  <si>
    <t>Pflichtbereich Allgemeinbildende Grundlagen, 1. FS,Pflicht</t>
  </si>
  <si>
    <t>Pflichtbereich Ökonomie, 1.-3. FS,Pflicht</t>
  </si>
  <si>
    <t>Pflichtbereich Betriebswirtschaftslehre, 1.-3. FS,Pflicht</t>
  </si>
  <si>
    <t>Pflichtbereich Volkswirtschaftslehre, 1.-2. FS,Pflicht</t>
  </si>
  <si>
    <t>Pflichtbereich Wirtschaftsinformatik, 1. FS,Pflicht</t>
  </si>
  <si>
    <t>Vertiefungsbereich Betriebswirtschaftslehre, 4.-6. FS,Wahlpflicht</t>
  </si>
  <si>
    <t>Angewandte Marktforschung</t>
  </si>
  <si>
    <t>Ausgewählte Fragestellungen der Internationalen Rechnungslegung</t>
  </si>
  <si>
    <t>Data Science in Marketing und Handel</t>
  </si>
  <si>
    <t>Personalmanagement (auslaufend)</t>
  </si>
  <si>
    <t>Mobilitätsfenster BWL, 4.-5. FS,Wahlpflicht</t>
  </si>
  <si>
    <t>Auslandsmodul BWL (Bachelor BWL)</t>
  </si>
  <si>
    <t>UAR-Modul BWL (Bachelor BWL)</t>
  </si>
  <si>
    <t>Mobilitätsmodul BWL (Bachelor BWL)</t>
  </si>
  <si>
    <t>Vertiefungsbereich Volkswirtschaftslehre, 4.-6. FS,Wahlpflicht</t>
  </si>
  <si>
    <t>Amtliche Statistik</t>
  </si>
  <si>
    <t>Einführung in die Gesundheitsökonomik: Theorie und Politik</t>
  </si>
  <si>
    <t>Introductory Labour Economics</t>
  </si>
  <si>
    <t>Vertiefungsbereich Rechtswissenschaft, 4.-6. FS,Wahlpflicht</t>
  </si>
  <si>
    <t>Vertiefungsbereich Wirtschaftsinformatik, 4.-6. FS,Wahlpflicht</t>
  </si>
  <si>
    <t>Vertiefungsbereich Informatik, 4.-6. FS,Wahlpflicht</t>
  </si>
  <si>
    <t>Mobilitätsfenster VWL, Recht, Wirtschaftsinformatik, Informatik, 4.-5. FS,Wahlpflicht</t>
  </si>
  <si>
    <t>Auslandsmodul VWL, Recht, Wirtschaftsinformatik, Informatik (Bachelor BWL)</t>
  </si>
  <si>
    <t>UAR-Modul VWL, Recht, Wirtschaftsinformatik, Informatik (Bachelor BWL)</t>
  </si>
  <si>
    <t>Mobilitätsmodul VWL, Recht, Wirtschaftsinformatik, Informatik (Bachelor BWL)</t>
  </si>
  <si>
    <t>Vertiefungsbereich Zusatzseminar, 4.-6. FS,Wahlpflicht</t>
  </si>
  <si>
    <t>Fachseminar Empirische Gesundheitsökonomik</t>
  </si>
  <si>
    <t>Fachseminar Empirische Wirtschaftsforschung</t>
  </si>
  <si>
    <t>Seminarbereich, 4.-6. FS,Pflicht</t>
  </si>
  <si>
    <t>Fachseminar Arbeit, Personal und Organisation (auslaufend)</t>
  </si>
  <si>
    <t>Fachseminar Medizinmanagement (Bachelor)</t>
  </si>
  <si>
    <t>Fallstudienseminar Internationale Rechnungslegung</t>
  </si>
  <si>
    <t>Praktikum, 4.-5. FS,Wahlpflicht</t>
  </si>
  <si>
    <t>Schlüsselqualifikationen, 4.-6. FS,Pflicht</t>
  </si>
  <si>
    <t>Schlüsselqualifikationen (Bachelor BWL)</t>
  </si>
  <si>
    <t>Studium liberale, 4.-6. FS,Pflicht</t>
  </si>
  <si>
    <t>Studium liberale (Bachelor BWL)</t>
  </si>
  <si>
    <t>Bachelorarbeit (Bachelor BWL)</t>
  </si>
  <si>
    <t>Energie- und Immobilienmanagement</t>
  </si>
  <si>
    <t>Energy Markets and Price Formation</t>
  </si>
  <si>
    <t>Financial Risk Management</t>
  </si>
  <si>
    <t>Gesundheitsökonomische Evaluation und Outcome Research</t>
  </si>
  <si>
    <t>Internationale Rechnungslegung III: Bilanzierung von Unternehmensakquisitionen</t>
  </si>
  <si>
    <t>Internationale Rechnungslegung IV: Kapitalmarktorientierte Unternehmenspublizität</t>
  </si>
  <si>
    <t>Methoden der Ökonometrie</t>
  </si>
  <si>
    <t>Zeitreihenanalyse</t>
  </si>
  <si>
    <t>Masterarbeit, 4. FS,Pflicht</t>
  </si>
  <si>
    <t>Pflichtbereich, 1.-2. FS,Pflicht</t>
  </si>
  <si>
    <t>Dynamische Makroökonomik</t>
  </si>
  <si>
    <t>Entscheidungstheorie</t>
  </si>
  <si>
    <t>Wahlpflichtbereich I, 1.-3. FS,Pflicht</t>
  </si>
  <si>
    <t>Advanced R for Econometricians</t>
  </si>
  <si>
    <t>Applied Labour Economics</t>
  </si>
  <si>
    <t>Current Topics in Empirical Analysis</t>
  </si>
  <si>
    <t>Current Topics in Health Economic Research</t>
  </si>
  <si>
    <t>Econometrics of Electricity Markets</t>
  </si>
  <si>
    <t>Empirie der internationalen Geld- und Finanzmärkte</t>
  </si>
  <si>
    <t>Empirische Bilanzanalyse</t>
  </si>
  <si>
    <t>Empirische Methoden</t>
  </si>
  <si>
    <t>Financial Mathematics</t>
  </si>
  <si>
    <t>Health Care Systems</t>
  </si>
  <si>
    <t>Health Economics: The Demand for Health and Health Care Payments</t>
  </si>
  <si>
    <t>Health Economics: The Provision of Health Care Services and Health Insurance</t>
  </si>
  <si>
    <t>Inequality in Health</t>
  </si>
  <si>
    <t>International Capital Movements: Theory and Econometric Evidence</t>
  </si>
  <si>
    <t>Labour Economics and Public Policy</t>
  </si>
  <si>
    <t>Markt und Gesellschaft – Kritische Perspektiven</t>
  </si>
  <si>
    <t>Migration Economics</t>
  </si>
  <si>
    <t>Mikroökonometrie</t>
  </si>
  <si>
    <t>Multivariate Zeitreihenanalyse</t>
  </si>
  <si>
    <t>Neuere Entwicklungen in der europäischen Makroökonomie</t>
  </si>
  <si>
    <t>Neuere Entwicklungen der Mikroökonomik</t>
  </si>
  <si>
    <t>Recent Developments in Econometrics</t>
  </si>
  <si>
    <t>Soziale Sicherung und Besteuerung: Theorie und Politik</t>
  </si>
  <si>
    <t>Specification and Simulation of General Equilibrium Models</t>
  </si>
  <si>
    <t>Stichprobentheorie</t>
  </si>
  <si>
    <t>Stochastic Simulation</t>
  </si>
  <si>
    <t>Mobilitätsfenster WP I, 3. FS,Wahlpflicht</t>
  </si>
  <si>
    <t>Auslandsmodul WP I (Master VWL)</t>
  </si>
  <si>
    <t>UAR-Modul WP I (Master VWL)</t>
  </si>
  <si>
    <t>Mobilitätsmodul WP I (Master VWL)</t>
  </si>
  <si>
    <t>Wahlpflichtbereich II, 1.-3. FS,Pflicht</t>
  </si>
  <si>
    <t>Behavioral Finance</t>
  </si>
  <si>
    <t>Corporate Finance</t>
  </si>
  <si>
    <t>Energy Forecasting Competition</t>
  </si>
  <si>
    <t>Energy Trading</t>
  </si>
  <si>
    <t>Gesundheitspolitik und Gesundheitssystemvergleich</t>
  </si>
  <si>
    <t>Portfolio Management</t>
  </si>
  <si>
    <t>Ökonomische Wirkungen der Besteuerung im nationalen Kontext</t>
  </si>
  <si>
    <t>Ökonomische Wirkungen der Besteuerung im internationalen Kontext</t>
  </si>
  <si>
    <t>Steuerrecht als Teil der Marktordnung</t>
  </si>
  <si>
    <t>Structuring and Valuation</t>
  </si>
  <si>
    <t>Mobilitätsfenster WP II, 3. FS,Wahlpflicht</t>
  </si>
  <si>
    <t>Auslandsmodul WP II (Master VWL)</t>
  </si>
  <si>
    <t>UAR-Modul WP II (Master VWL)</t>
  </si>
  <si>
    <t>Mobilitätsmodul WP II (Master VWL)</t>
  </si>
  <si>
    <t>Seminarbereich, 2.-3. FS,Pflicht</t>
  </si>
  <si>
    <t>Empirische Studie in Form eines Projekts</t>
  </si>
  <si>
    <t>Fachseminar Gesundheitsökonomik (Master)</t>
  </si>
  <si>
    <t>Fachseminar Health and Development</t>
  </si>
  <si>
    <t>Fachseminar Labour Economics and Public Policy</t>
  </si>
  <si>
    <t>Fachseminar Monetäre Ökonomik</t>
  </si>
  <si>
    <t>Fachseminar Ökonometrische Methoden</t>
  </si>
  <si>
    <t>Fachseminar Ökonometrische Modelle internationaler Wirtschaftsbeziehungen</t>
  </si>
  <si>
    <t>Fachseminar Soziale Sicherung und Besteuerung: Empirische Studien und eigene Projekte</t>
  </si>
  <si>
    <t>Markt- und Unternehmensspiel</t>
  </si>
  <si>
    <t>Projektseminar Experimentelles Marktdesign</t>
  </si>
  <si>
    <t>Statistisches Seminar</t>
  </si>
  <si>
    <t>Wirtschaftstheoretisches Seminar</t>
  </si>
  <si>
    <t>Berufspraktische Tätigkeit, 1.-3. FS,Wahlpflicht</t>
  </si>
  <si>
    <t>Berufspraktische Tätigkeit</t>
  </si>
  <si>
    <t>Masterarbeit (Master VWL)</t>
  </si>
  <si>
    <t>Pflichtbereich Ökonomie, 1. FS,Pflicht</t>
  </si>
  <si>
    <t>Pflichtbereich Volkswirtschaftslehre, 2.-3. FS,Pflicht</t>
  </si>
  <si>
    <t>Pflichtbereich Betriebswirtschaftslehre, 2.-3. FS,Pflicht</t>
  </si>
  <si>
    <t>Pflichtbereich statistische und mathematische Grundlagen, 1.-3. FS,Pflicht</t>
  </si>
  <si>
    <t>Ergänzungsbereich, 1. FS,Pflicht</t>
  </si>
  <si>
    <t>Pflichtbereich des Vertiefungsstudiums, 4.-5. FS,Pflicht</t>
  </si>
  <si>
    <t>Vertiefungsbereich Statistik/Ökonometrie, 4.-6. FS,Wahlpflicht</t>
  </si>
  <si>
    <t>Mobilitätsfenster VWL, Statistik und Ökonometrie, 4. FS,Wahlpflicht</t>
  </si>
  <si>
    <t>Auslandsmodul VWL, Statistik und Ökonometrie (Bachelor VWL)</t>
  </si>
  <si>
    <t>UAR-Modul VWL, Statistik und Ökonometrie (Bachelor VWL)</t>
  </si>
  <si>
    <t>Mobilitätsmodul VWL, Statistik und Ökonometrie (Bachelor VWL)</t>
  </si>
  <si>
    <t>Mobilitätsfenster BWL, Recht, Wirtschaftsinformatik, Informatik, 4. FS,Wahlpflicht</t>
  </si>
  <si>
    <t>Auslandsmodul BWL, Recht, Wirtschaftsinformatik, Informatik (Bachelor VWL)</t>
  </si>
  <si>
    <t>UAR-Modul BWL, Recht, Wirtschaftsinformatik, Informatik (Bachelor VWL)</t>
  </si>
  <si>
    <t>Mobilitätsmodul BWL, Recht, Wirtschaftsinformatik, Informatik (Bachelor VWL)</t>
  </si>
  <si>
    <t>Fachseminar Wirtschaftstheorie</t>
  </si>
  <si>
    <t>Ergänzungsbereich, 4.-6. FS,Pflicht</t>
  </si>
  <si>
    <t>Schlüsselqualifikationen (Bachelor VWL)</t>
  </si>
  <si>
    <t>Studium liberale (Bachelor VWL)</t>
  </si>
  <si>
    <t>Bachelorarbeit (Bachelor VWL)</t>
  </si>
  <si>
    <t>Wahlpflichtbereich, 1.-3. FS,Pflicht</t>
  </si>
  <si>
    <t>Pflichtbereich Märkte und Unternehmen, 1.-3. FS,Pflicht</t>
  </si>
  <si>
    <t>Märkte und Unternehmen – eine Einführung</t>
  </si>
  <si>
    <t>Märkte und unternehmerische Verantwortung</t>
  </si>
  <si>
    <t>Wahlpflichtbereich I A.: Methodologie und allgemeine Theorien zur Untersuchung von Märkten und Unternehmen, 1.-2. FS,Wahlpflicht</t>
  </si>
  <si>
    <t>Mobilitätsfenster WP I A, 3. FS,Wahlpflicht</t>
  </si>
  <si>
    <t>Auslandsmodul WP I A (Master MuU)</t>
  </si>
  <si>
    <t>UAR-Modul WP I A (Master MuU)</t>
  </si>
  <si>
    <t>Mobilitätsmodul WP I A (Master MuU)</t>
  </si>
  <si>
    <t>Wahlpflichtbereich I B.: Philosophische Bezüge von Märkten und Unternehmen, 1.-2. FS,Wahlpflicht</t>
  </si>
  <si>
    <t>Praktische Philosophie</t>
  </si>
  <si>
    <t>Philosophie und Wirtschaftswissenschaft</t>
  </si>
  <si>
    <t>Mobilitätsfenster WP I B, 3. FS,Wahlpflicht</t>
  </si>
  <si>
    <t>Auslandsmodul WP I B (Master MuU)</t>
  </si>
  <si>
    <t>UAR-Modul WP I B (Master MuU)</t>
  </si>
  <si>
    <t>Mobilitätsmodul WP I B (Master MuU)</t>
  </si>
  <si>
    <t>Wahlpflichtbereich II A.: Marktordnung, 1.-3. FS,Wahlpflicht</t>
  </si>
  <si>
    <t>Wahlpflichtbereich II B.: Märkte und Unternehmen aus Marktperspektive, 1.-3. FS,Wahlpflicht</t>
  </si>
  <si>
    <t>Raumsysteme und Standorte wirtschaftlicher Aktivitäten – wirtschaftsgeographische Perspektiven</t>
  </si>
  <si>
    <t>Auslandsmodul WP II (Master MuU)</t>
  </si>
  <si>
    <t>UAR-Modul WP II (Master MuU)</t>
  </si>
  <si>
    <t>Mobilitätsmodul WP II (Master MuU)</t>
  </si>
  <si>
    <t>Wahlpflichtbereich III A.: Märkte und Unternehmen aus Unternehmensperspektive, 1.-3. FS,Wahlpflicht</t>
  </si>
  <si>
    <t>International Business Cultures</t>
  </si>
  <si>
    <t>Key Business Skills</t>
  </si>
  <si>
    <t>Wahlpflichtbereich III B.: Informationssysteme für Märkte und Unternehmen, 1.-3. FS,Wahlpflicht</t>
  </si>
  <si>
    <t>Mobilitätsfenster WP III, 3. FS,Wahlpflicht</t>
  </si>
  <si>
    <t>Auslandsmodul WP III (Master MuU)</t>
  </si>
  <si>
    <t>UAR-Modul WP III (Master MuU)</t>
  </si>
  <si>
    <t>Mobilitätsmodul WP III (Master MuU)</t>
  </si>
  <si>
    <t>Seminarbereich Märkte und Unternehmen, 2.-3. FS,Pflicht</t>
  </si>
  <si>
    <t>Selected Topics in Empirical Capital Market Research</t>
  </si>
  <si>
    <t>Selected Topics in Risk Management</t>
  </si>
  <si>
    <t>Trading Room</t>
  </si>
  <si>
    <t>Masterarbeit, 4. FS,Wahlpflicht</t>
  </si>
  <si>
    <t>Masterarbeit (Master MuU)</t>
  </si>
  <si>
    <t>Einführung in das Medizinmanagement</t>
  </si>
  <si>
    <t>Wissenschaftstheorie und Forschungsmethodik</t>
  </si>
  <si>
    <t>Medizinische Systeme und Methoden A</t>
  </si>
  <si>
    <t>Medizinische Systeme und Methoden B</t>
  </si>
  <si>
    <t>Medizinische Systeme und Methoden C</t>
  </si>
  <si>
    <t>Bereich Medizinmanagement, 1.-3. FS,Wahlpflicht</t>
  </si>
  <si>
    <t>Management im Krankenhaus</t>
  </si>
  <si>
    <t>Praxis der Vertragsgestaltung einer Krankenversicherung</t>
  </si>
  <si>
    <t>Praxis des Managements auf dem Arzneimittelmarkt</t>
  </si>
  <si>
    <t>Qualitäts- und Risikomanagement im Gesundheitswesen</t>
  </si>
  <si>
    <t>Bereich Gesundheitsökonomie, 1.-3. FS,Wahlpflicht</t>
  </si>
  <si>
    <t>Bereich Medizinrecht, Ethik, Politikwissenschaft , 1.-3. FS,Wahlpflicht</t>
  </si>
  <si>
    <t>ZMA</t>
  </si>
  <si>
    <t>Medizinrecht</t>
  </si>
  <si>
    <t>Ethik, Praktische Philosophie</t>
  </si>
  <si>
    <t>Politikwissenschaft</t>
  </si>
  <si>
    <t>Bereich Health Care Informatics and Technology Assessment , 1.-3. FS,Wahlpflicht</t>
  </si>
  <si>
    <t>Health Care Informatics and Technology Assessment A</t>
  </si>
  <si>
    <t>Health Care Informatics and Technology Assessment B</t>
  </si>
  <si>
    <t>Bereich BWL, 1.-3. FS,Wahlpflicht</t>
  </si>
  <si>
    <t>Modul Seminarbereich, 1.-3. FS,Wahlpflicht</t>
  </si>
  <si>
    <t>Bereich Wirtschaftsrecht, 2.-3. FS,Wahlpflicht</t>
  </si>
  <si>
    <t>Seminarbereich , 3. FS,Pflicht</t>
  </si>
  <si>
    <t>Fachseminar Medizinmanagement (Master)</t>
  </si>
  <si>
    <t>Masterarbeit (Master MedMan)</t>
  </si>
  <si>
    <t>Pflichtbereich, 1. FS,Pflicht</t>
  </si>
  <si>
    <t>Pflichtbereich Allgemeine Wirtschaftsdidaktik, 1.-2. FS,Pflicht</t>
  </si>
  <si>
    <t>Allgemeine Wirtschaftsdidaktik II</t>
  </si>
  <si>
    <t>Bereich VWL , 1.-3. FS,Wahlpflicht</t>
  </si>
  <si>
    <t>Bereich Recht, 1.-3. FS,Wahlpflicht</t>
  </si>
  <si>
    <t>Begleitmodul zum Praxissemester "Schule und Unterricht forschend verstehen", 2. FS,Pflicht</t>
  </si>
  <si>
    <t>Praxissemester: Schule und Unterricht forschend verstehen (Hier: Wirtschaftsdidaktische Begleitveranstaltung)</t>
  </si>
  <si>
    <t>Wahlpflichtbereich Masterarbeit, 4. FS,Pflicht</t>
  </si>
  <si>
    <t>Fächerübergreifendes Begleitmodul zur Masterarbeit (Hier: Allgemeine Wirtschaftsdidaktik III)</t>
  </si>
  <si>
    <t>Masterarbeit (Master LA WiWi BK)</t>
  </si>
  <si>
    <t>Pflichtbereich Volkswirtschaftslehre, 1.-4. FS,Pflicht</t>
  </si>
  <si>
    <t>Pflichtbereich Betriebswirtschaftslehre, 1.-2. FS,Pflicht</t>
  </si>
  <si>
    <t>Pflichtbereich Mathematik, 3. FS,Pflicht</t>
  </si>
  <si>
    <t>Pflichtbereich Recht, 3. FS,Pflicht</t>
  </si>
  <si>
    <t>Pflichtbereich Wirtschaftsdidaktik, 6. FS,Pflicht</t>
  </si>
  <si>
    <t>Allgemeine Wirtschaftsdidaktik I</t>
  </si>
  <si>
    <t>Wahlpflichtbereich Betriebswirtschaftslehre, 5. FS,Pflicht</t>
  </si>
  <si>
    <t>Praxismodul Berufsfeld, 5. FS,Pflicht</t>
  </si>
  <si>
    <t>Berufsfeldpraktikum</t>
  </si>
  <si>
    <t>Bachelorarbeit, 6. FS,Wahlpflicht</t>
  </si>
  <si>
    <t>Bachelorarbeit (Bachelor LA WiWi BK)</t>
  </si>
  <si>
    <t>Begleitmodul zum Praxissemester (gbF), 2. FS,Pflicht</t>
  </si>
  <si>
    <t>Bereich VWL, 1.-3. FS,Wahlpflicht</t>
  </si>
  <si>
    <t>Bereich Statistik, 1.-3. FS,Wahlpflicht</t>
  </si>
  <si>
    <t>Fächerübergreifendes Begleitmodul zur Masterarbeit, 4. FS,Pflicht</t>
  </si>
  <si>
    <t>Fächerübergreifendes Begleitmodul zur Masterarbeit (MA-Arbeit in den BiWi)</t>
  </si>
  <si>
    <t>Wahlpflichtbereich Kleine berufliche Fachrichtung "Sektorales Management", 1.-3. FS,Pflicht</t>
  </si>
  <si>
    <t>Wahlpflichtbereich Kleine berufliche Fachrichtung "Produktion, Logistik, Absatz", 1.-3. FS,Pflicht</t>
  </si>
  <si>
    <t>Wahlpflichtbereich Kleine berufliche Fachrichtung "Finanz- und Rechnungswesen, Steuern", 1.-3. FS,Pflicht</t>
  </si>
  <si>
    <t>Pflichtbereich Kleine berufliche Fachrichtung "Wirtschaftsinformatik", 3. FS,Pflicht</t>
  </si>
  <si>
    <t>Seminar Wirtschaftsinformatik</t>
  </si>
  <si>
    <t>Wahlpflichtbereich Kleine berufliche Fachrichtung "Wirtschaftsinformatik", 1.-3. FS,Pflicht</t>
  </si>
  <si>
    <t>Pflichtbereich Spezielle Wirtschaftsdidaktik, 1.-2. FS,Pflicht</t>
  </si>
  <si>
    <t>Spezielle Wirtschaftsdidaktik</t>
  </si>
  <si>
    <t>Begleitmodul zum Praxissemester (kbF), 2. FS,Pflicht</t>
  </si>
  <si>
    <t>Praxissemester: Schule und Unterricht forschend verstehen (Hier: Wirtschaftsdidaktische Begleitveranstaltung der kleinen beruflichen Fachrichtung)</t>
  </si>
  <si>
    <t>Pflichtbereich Begleitmodul zur Masterarbeit "Professionelles Handeln wissenschaftsbasiert weiterentwickeln", 4. FS,Pflicht</t>
  </si>
  <si>
    <t>Masterarbeit in der großen oder kleinen beruflichen Fachrichtung, 4. FS,Pflicht</t>
  </si>
  <si>
    <t>Masterarbeit (Master LA gbf/kbF BK)</t>
  </si>
  <si>
    <t>Pflichtbereich Volkswirtschaftslehre, 1.-5. FS,Pflicht</t>
  </si>
  <si>
    <t>Pflichtbereich Betriebswirtschaftslehre, 1.-4. FS,Pflicht</t>
  </si>
  <si>
    <t>Pflichtbereich Mathematik, 1. FS,Pflicht</t>
  </si>
  <si>
    <t>Pflichtbereich Statistik, 1. FS,Pflicht</t>
  </si>
  <si>
    <t>Pflichtbereich Recht, 3.-4. FS,Pflicht</t>
  </si>
  <si>
    <t>Pflichtbereich Berufsfeldpraktikum, 5. FS,Pflicht</t>
  </si>
  <si>
    <t>Pflichtbereich Kleine berufliche Fachrichtung "Sektorales Management", 3. FS,Pflicht</t>
  </si>
  <si>
    <t>Wahlpflichtbereich Kleine berufliche Fachrichtung "Sektorales Management", 4.-6. FS,Pflicht</t>
  </si>
  <si>
    <t>Pflichtbereich Kleine berufliche Fachrichtung "Produktion, Logistik, Absatz", 3. FS,Pflicht</t>
  </si>
  <si>
    <t>Wahlpflichtbereich Kleine berufliche Fachrichtung "Produktion, Logistik, Absatz", 4.-6. FS,Pflicht</t>
  </si>
  <si>
    <t>Pflichtbereich Kleine berufliche Fachrichtung "Finanz- und Rechnungswesen, Steuern", 3. FS,Pflicht</t>
  </si>
  <si>
    <t>Wahlpflichtbereich Kleine berufliche Fachrichtung "Finanz- und Rechnungswesen, Steuern", 4.-6. FS,Pflicht</t>
  </si>
  <si>
    <t>Pflichtbereich Kleine berufliche Fachrichtung "Wirtschaftsinformatik", 3.-6. FS,Pflicht</t>
  </si>
  <si>
    <t>Bachelorarbeit in der großen oder kleinen beruflichen Fachrichtung, 6. FS,Wahlpflicht</t>
  </si>
  <si>
    <t>Bachelorarbeit (Bachelor LA gbF/kbF BK)</t>
  </si>
  <si>
    <t>Pflichtbereich, 1.-3. FS,Pflicht</t>
  </si>
  <si>
    <t>Bereich Volkswirtschaftslehre, 1.-3. FS,Wahlpflicht</t>
  </si>
  <si>
    <t>Mobilitätsfenster VWL, 3. FS,Wahlpflicht</t>
  </si>
  <si>
    <t>Auslandsmodul VWL (Master GÖMIK)</t>
  </si>
  <si>
    <t>UAR-Modul VWL (Master GÖMIK)</t>
  </si>
  <si>
    <t>Mobilitätsmodul VWL (Master GÖMIK)</t>
  </si>
  <si>
    <t>Bereich Betriebswirtschaftslehre, 1.-3. FS,Wahlpflicht</t>
  </si>
  <si>
    <t>Mobilitätsfenster BWL, 3. FS,Wahlpflicht</t>
  </si>
  <si>
    <t>Auslandsmodul BWL (Master GÖMIK)</t>
  </si>
  <si>
    <t>UAR-Modul BWL (Master GÖMIK)</t>
  </si>
  <si>
    <t>Mobilitätsmodul BWL (Master GÖMIK)</t>
  </si>
  <si>
    <t>Mobilitätsfenster Medizinmanagement, 3. FS,Wahlpflicht</t>
  </si>
  <si>
    <t>Auslandsmodul Medizinmanagement (Master GÖMIK)</t>
  </si>
  <si>
    <t>UAR-Modul Medizinmanagement (Master GÖMIK)</t>
  </si>
  <si>
    <t>Mobilitätsmodul Medizinmanagement (Master GÖMIK)</t>
  </si>
  <si>
    <t>Seminarbereich, 3. FS,Pflicht</t>
  </si>
  <si>
    <t>Berufspraktische Tätigkeit , 1.-3. FS,Wahlpflicht</t>
  </si>
  <si>
    <t>Masterarbeit (Master GÖMIK)</t>
  </si>
  <si>
    <t>Quantitative Climate Finance</t>
  </si>
  <si>
    <t>Energietechnik</t>
  </si>
  <si>
    <t>Mobilitätsfenster, 3. FS,Wahlpflicht</t>
  </si>
  <si>
    <t>Auslandsmodul (Master EaF)</t>
  </si>
  <si>
    <t>UAR-Modul (Master EaF)</t>
  </si>
  <si>
    <t>Mobilitätsmodul (Master EaF)</t>
  </si>
  <si>
    <t>Masterarbeit (Master BWL - Energy &amp; Finance)</t>
  </si>
  <si>
    <t>Modul ID</t>
  </si>
  <si>
    <t>10022</t>
  </si>
  <si>
    <t>10003</t>
  </si>
  <si>
    <t>10019</t>
  </si>
  <si>
    <t>10048</t>
  </si>
  <si>
    <t>10016</t>
  </si>
  <si>
    <t>10237</t>
  </si>
  <si>
    <t>10037</t>
  </si>
  <si>
    <t>96216</t>
  </si>
  <si>
    <t>91090</t>
  </si>
  <si>
    <t>10189</t>
  </si>
  <si>
    <t>10034</t>
  </si>
  <si>
    <t>10035</t>
  </si>
  <si>
    <t>90092</t>
  </si>
  <si>
    <t>10061</t>
  </si>
  <si>
    <t>10036</t>
  </si>
  <si>
    <t>10039</t>
  </si>
  <si>
    <t>10107</t>
  </si>
  <si>
    <t>10021</t>
  </si>
  <si>
    <t>10064</t>
  </si>
  <si>
    <t>10177</t>
  </si>
  <si>
    <t>10168</t>
  </si>
  <si>
    <t>95014</t>
  </si>
  <si>
    <t>10072</t>
  </si>
  <si>
    <t>10078</t>
  </si>
  <si>
    <t>90053</t>
  </si>
  <si>
    <t>90054</t>
  </si>
  <si>
    <t>10239</t>
  </si>
  <si>
    <t>10052</t>
  </si>
  <si>
    <t>10053</t>
  </si>
  <si>
    <t>10056</t>
  </si>
  <si>
    <t>10043</t>
  </si>
  <si>
    <t>10305</t>
  </si>
  <si>
    <t>10209</t>
  </si>
  <si>
    <t>10050</t>
  </si>
  <si>
    <t>10179</t>
  </si>
  <si>
    <t>95015</t>
  </si>
  <si>
    <t>10155</t>
  </si>
  <si>
    <t>10157</t>
  </si>
  <si>
    <t>10159</t>
  </si>
  <si>
    <t>10160</t>
  </si>
  <si>
    <t>10103</t>
  </si>
  <si>
    <t>10331</t>
  </si>
  <si>
    <t>10193</t>
  </si>
  <si>
    <t>10101</t>
  </si>
  <si>
    <t>10229</t>
  </si>
  <si>
    <t>10011</t>
  </si>
  <si>
    <t>10008</t>
  </si>
  <si>
    <t>10196</t>
  </si>
  <si>
    <t>10162</t>
  </si>
  <si>
    <t>10028</t>
  </si>
  <si>
    <t>90038</t>
  </si>
  <si>
    <t>96193</t>
  </si>
  <si>
    <t>91414</t>
  </si>
  <si>
    <t>90203</t>
  </si>
  <si>
    <t>95011</t>
  </si>
  <si>
    <t>95013</t>
  </si>
  <si>
    <t>10010</t>
  </si>
  <si>
    <t>90077</t>
  </si>
  <si>
    <t>90502</t>
  </si>
  <si>
    <t>90079</t>
  </si>
  <si>
    <t>90015</t>
  </si>
  <si>
    <t>90016</t>
  </si>
  <si>
    <t>96213</t>
  </si>
  <si>
    <t>96202</t>
  </si>
  <si>
    <t>95012</t>
  </si>
  <si>
    <t>90102</t>
  </si>
  <si>
    <t>90059</t>
  </si>
  <si>
    <t>95016</t>
  </si>
  <si>
    <t>10330</t>
  </si>
  <si>
    <t>96221</t>
  </si>
  <si>
    <t>90048</t>
  </si>
  <si>
    <t>96217</t>
  </si>
  <si>
    <t>10329</t>
  </si>
  <si>
    <t>24041</t>
  </si>
  <si>
    <t>90503</t>
  </si>
  <si>
    <t>90072</t>
  </si>
  <si>
    <t>10175</t>
  </si>
  <si>
    <t>10156</t>
  </si>
  <si>
    <t>96199</t>
  </si>
  <si>
    <t>96197</t>
  </si>
  <si>
    <t>96196</t>
  </si>
  <si>
    <t>96183</t>
  </si>
  <si>
    <t>90062</t>
  </si>
  <si>
    <t>96200</t>
  </si>
  <si>
    <t>90003</t>
  </si>
  <si>
    <t>90095</t>
  </si>
  <si>
    <t>90067</t>
  </si>
  <si>
    <t>90006</t>
  </si>
  <si>
    <t>90064</t>
  </si>
  <si>
    <t>90030</t>
  </si>
  <si>
    <t>90109</t>
  </si>
  <si>
    <t>Einstufung in höhere Fachsemester</t>
  </si>
  <si>
    <t>Berechnungshilfe für die Einstufung in höhere Fachsemester gem. UDE-Auslegung des § 63a Abs. 4 HG</t>
  </si>
  <si>
    <t>Anzahl der anerkannten Credits multipliziert mit der Regelstudienzeit und dividiert durch die Gesamtsumme der Credits des Studiengangs. Das Ergebnis wird bei einer Nachkommastelle kleiner als fünf auf ganze Semester abgerundet, ansonsten wird auf ganze Semester abgerundet. Es wird in das nächst höhere Fachsemester eingestuft (Ergebnis + 1 Semester).</t>
  </si>
  <si>
    <t>Zur Berechnung bitte anerkannt Credits eingeben:</t>
  </si>
  <si>
    <t>Studiengang:</t>
  </si>
  <si>
    <t>Bachelor</t>
  </si>
  <si>
    <t>Master</t>
  </si>
  <si>
    <t>(nicht Lehramt)</t>
  </si>
  <si>
    <t>Lehramt (1 Fach)</t>
  </si>
  <si>
    <t>Lehramt gbF</t>
  </si>
  <si>
    <t>Lehramt kbF</t>
  </si>
  <si>
    <t>RegelstudienzeitFaktor:</t>
  </si>
  <si>
    <t>Gesamtumfang:</t>
  </si>
  <si>
    <t>Einstufungsfaktor:</t>
  </si>
  <si>
    <t>CreditsFaktorisiert</t>
  </si>
  <si>
    <t>Fachsemester in das eingestuft wird:</t>
  </si>
  <si>
    <t>Anmerkung Lehramt I: Berufsfeldpraktikum (6 Credits) und Bachelor-Arbeit (8 Credits) im Bachelor bzw. Praxissemester (25 Credits) und Master-Arbeit (20 Credits) im Master werden nicht in die Berechnung zur Einstufung mit einbezogen</t>
  </si>
  <si>
    <t>Anmerkung Lehramt II: Die Einstufung erfolgt gem. Gesamtumfang des Fachs unabhängig von der Verteilung der Credits gem. Studienverlaufsplan</t>
  </si>
  <si>
    <t>Anmerkung LA gbF mit kbF: Die Credits für die große und die kleine berufliche Fachrichtung sind getrennt zu behandeln</t>
  </si>
  <si>
    <t>Anmerkung LA Bachelor kbF: Die Einstufung erfolgt gem. Studienbeginn nach Studienverlaufsplan zum 3. FS</t>
  </si>
  <si>
    <t>StudiengangsName optional; StudiengangsTyp bitte anhand der Spalte oben eintragen</t>
  </si>
  <si>
    <t>Studiengangkürzel</t>
  </si>
  <si>
    <t>StudiengangsTyp</t>
  </si>
  <si>
    <t>Spalte5</t>
  </si>
  <si>
    <t>Spalte4</t>
  </si>
  <si>
    <t>Spalte3</t>
  </si>
  <si>
    <t>Spalte2</t>
  </si>
  <si>
    <t>Spalte1</t>
  </si>
  <si>
    <t>EinstufungsFaktorKBF</t>
  </si>
  <si>
    <t>FachsemestermodifikatorKBF</t>
  </si>
  <si>
    <t>BWL Bachelor 2006-V2013</t>
  </si>
  <si>
    <t>BWL EaF Master 2015</t>
  </si>
  <si>
    <t>M</t>
  </si>
  <si>
    <t>GOEMIK Master 2016</t>
  </si>
  <si>
    <t>O</t>
  </si>
  <si>
    <t>N</t>
  </si>
  <si>
    <t>LA WiWi BK Bachelor 2011-V2013</t>
  </si>
  <si>
    <t>LA WiWi BK Master 2014</t>
  </si>
  <si>
    <t>MedMan MedGW Master 2014</t>
  </si>
  <si>
    <t>MedMan WiWi Master 2014</t>
  </si>
  <si>
    <t>MuU Master 2013</t>
  </si>
  <si>
    <t>VWL Bachelor 2013</t>
  </si>
  <si>
    <t>VWL Master 2009-V2013</t>
  </si>
  <si>
    <t xml:space="preserve">M
</t>
  </si>
  <si>
    <t>Nur bei Berufsfeldpraktikum, Praxissemester und Abschlussarbeit: Die Leistung wird anerkannt. Allerdings werden diese Credits nicht der beruflichen Fachrichtung zugeordnet und daher nicht bei der Einstufung berücksichtigt.</t>
  </si>
  <si>
    <t>Die Leistung wird anerkannt. Allerdings wird die Leistung der kleinen beruflichen Fachrichtung zugeordnet und daher nicht bei der Einstufung berücksichtigt.</t>
  </si>
  <si>
    <t>Basis-Einstufungs-Fachsemester</t>
  </si>
  <si>
    <t>Semesterumfang in CP:</t>
  </si>
  <si>
    <t>SemesterUmfang</t>
  </si>
  <si>
    <t>Semesterumfang für Anrechnungen</t>
  </si>
  <si>
    <t>I = Inland; A = Ausland; H = Hochschule; W = Weitere ("Außerhalb des Hochschulwesens" - z.B. Praktika, Weiterbildung)</t>
  </si>
  <si>
    <t>10234</t>
  </si>
  <si>
    <t>ERG</t>
  </si>
  <si>
    <t>10000</t>
  </si>
  <si>
    <t>10013</t>
  </si>
  <si>
    <t>10014</t>
  </si>
  <si>
    <t>10236</t>
  </si>
  <si>
    <t>10009</t>
  </si>
  <si>
    <t>10235</t>
  </si>
  <si>
    <t>10012</t>
  </si>
  <si>
    <t>10015</t>
  </si>
  <si>
    <t>71035</t>
  </si>
  <si>
    <t>10067</t>
  </si>
  <si>
    <t>10073</t>
  </si>
  <si>
    <t>10023</t>
  </si>
  <si>
    <t>10169</t>
  </si>
  <si>
    <t>10240</t>
  </si>
  <si>
    <t>90051</t>
  </si>
  <si>
    <t>10070</t>
  </si>
  <si>
    <t>90090</t>
  </si>
  <si>
    <t>GBF</t>
  </si>
  <si>
    <t>9802</t>
  </si>
  <si>
    <t>90201</t>
  </si>
  <si>
    <t>90208</t>
  </si>
  <si>
    <t>90058</t>
  </si>
  <si>
    <t>90057</t>
  </si>
  <si>
    <t>90103</t>
  </si>
  <si>
    <t>91310</t>
  </si>
  <si>
    <t>90104</t>
  </si>
  <si>
    <t>90204</t>
  </si>
  <si>
    <t>10167</t>
  </si>
  <si>
    <t>90011</t>
  </si>
  <si>
    <t>94791</t>
  </si>
  <si>
    <t>94891</t>
  </si>
  <si>
    <t>91303</t>
  </si>
  <si>
    <t>96194</t>
  </si>
  <si>
    <t>96195</t>
  </si>
  <si>
    <t>91106</t>
  </si>
  <si>
    <t>96207</t>
  </si>
  <si>
    <t>96192</t>
  </si>
  <si>
    <t>90021</t>
  </si>
  <si>
    <t>95017</t>
  </si>
  <si>
    <t>90704</t>
  </si>
  <si>
    <t>90094</t>
  </si>
  <si>
    <t>GMG</t>
  </si>
  <si>
    <t>9800</t>
  </si>
  <si>
    <t>10243</t>
  </si>
  <si>
    <t>10063</t>
  </si>
  <si>
    <t>10238</t>
  </si>
  <si>
    <t>90135</t>
  </si>
  <si>
    <t>90145</t>
  </si>
  <si>
    <t>90151</t>
  </si>
  <si>
    <t>90211</t>
  </si>
  <si>
    <t>91415</t>
  </si>
  <si>
    <t>90505</t>
  </si>
  <si>
    <t>10074</t>
  </si>
  <si>
    <t>10077</t>
  </si>
  <si>
    <t>10247</t>
  </si>
  <si>
    <t>90140</t>
  </si>
  <si>
    <t>90148</t>
  </si>
  <si>
    <t>90154</t>
  </si>
  <si>
    <t>10090</t>
  </si>
  <si>
    <t>10245</t>
  </si>
  <si>
    <t>2310</t>
  </si>
  <si>
    <t>2320</t>
  </si>
  <si>
    <t>90017</t>
  </si>
  <si>
    <t>96162</t>
  </si>
  <si>
    <t>96163</t>
  </si>
  <si>
    <t>91200</t>
  </si>
  <si>
    <t>96160</t>
  </si>
  <si>
    <t>EFI</t>
  </si>
  <si>
    <t>2100</t>
  </si>
  <si>
    <t>96180</t>
  </si>
  <si>
    <t>90405</t>
  </si>
  <si>
    <t>90406</t>
  </si>
  <si>
    <t>96218</t>
  </si>
  <si>
    <t>94991</t>
  </si>
  <si>
    <t>95001</t>
  </si>
  <si>
    <t>65007</t>
  </si>
  <si>
    <t>95022</t>
  </si>
  <si>
    <t>71003</t>
  </si>
  <si>
    <t>71009</t>
  </si>
  <si>
    <t>10176</t>
  </si>
  <si>
    <t>95010</t>
  </si>
  <si>
    <t>71030</t>
  </si>
  <si>
    <t>71007</t>
  </si>
  <si>
    <t>ZAC</t>
  </si>
  <si>
    <t>ZBD</t>
  </si>
  <si>
    <t>90024</t>
  </si>
  <si>
    <t>90027</t>
  </si>
  <si>
    <t>90023</t>
  </si>
  <si>
    <t>90025</t>
  </si>
  <si>
    <t>1913</t>
  </si>
  <si>
    <t>1914</t>
  </si>
  <si>
    <t>94201</t>
  </si>
  <si>
    <t>11064</t>
  </si>
  <si>
    <t>90020</t>
  </si>
  <si>
    <t>94211</t>
  </si>
  <si>
    <t>90101</t>
  </si>
  <si>
    <t>95020</t>
  </si>
  <si>
    <t>90402</t>
  </si>
  <si>
    <t>90412</t>
  </si>
  <si>
    <t>94301</t>
  </si>
  <si>
    <t>94401</t>
  </si>
  <si>
    <t>95021</t>
  </si>
  <si>
    <t>MUN</t>
  </si>
  <si>
    <t>31970</t>
  </si>
  <si>
    <t>21111</t>
  </si>
  <si>
    <t>10241</t>
  </si>
  <si>
    <t>33970</t>
  </si>
  <si>
    <t>10211</t>
  </si>
  <si>
    <t>30000</t>
  </si>
  <si>
    <t>21247</t>
  </si>
  <si>
    <t>21271</t>
  </si>
  <si>
    <t>21261</t>
  </si>
  <si>
    <t>21351</t>
  </si>
  <si>
    <t>21371</t>
  </si>
  <si>
    <t>21361</t>
  </si>
  <si>
    <t>24021</t>
  </si>
  <si>
    <t>LA gbF kbF BK Bachelor 2011</t>
  </si>
  <si>
    <t>LA gbF kbF BK Master 2014</t>
  </si>
  <si>
    <t>AnsprechpartnerZPA</t>
  </si>
  <si>
    <t>*mit allen weiteren erforderlichen Dokumenten</t>
  </si>
  <si>
    <t>(einzureichen per E-Mail bei der zuständigen Sachbearbeitung im Bereich Prüfungswesen unter Beachtung der Ausschlussfristen)</t>
  </si>
  <si>
    <t>Einführung in das Software Engineering</t>
  </si>
  <si>
    <t>Organizational Behavior – Verhalten in Organisationen</t>
  </si>
  <si>
    <t>Computergestützte Methoden</t>
  </si>
  <si>
    <t>Einführung in die Gesundheitsökonomik: Empirische Studien</t>
  </si>
  <si>
    <t>Fachseminar Gesundheitsökonomik (Bachelor)</t>
  </si>
  <si>
    <t>021</t>
  </si>
  <si>
    <t>BFP</t>
  </si>
  <si>
    <t>P1</t>
  </si>
  <si>
    <t>9801</t>
  </si>
  <si>
    <t>184</t>
  </si>
  <si>
    <t>175</t>
  </si>
  <si>
    <t>Anleitung Anerkennung nebst einzureichende Unterlagen</t>
  </si>
  <si>
    <r>
      <t xml:space="preserve">E-Mail-Adresse, Telefonnnummer:
</t>
    </r>
    <r>
      <rPr>
        <b/>
        <sz val="8"/>
        <rFont val="Calibri"/>
        <family val="2"/>
        <scheme val="minor"/>
      </rPr>
      <t>(falls vorhanden UDE-E-Mail-Adresse)</t>
    </r>
  </si>
  <si>
    <t>@stud.uni-due.de</t>
  </si>
  <si>
    <t>Prüfungsauschuss</t>
  </si>
  <si>
    <t>VorsitzendePA</t>
  </si>
  <si>
    <t>Univ.-Prof. Dr. J. Wasem</t>
  </si>
  <si>
    <t>Der Vorsitzende des Prüfungsauschusses Wirtschaftswissenschaften</t>
  </si>
  <si>
    <t>Univ.-Prof. Dr. W. Hamann</t>
  </si>
  <si>
    <t>(Unterschrift)</t>
  </si>
  <si>
    <t>Univ.-Prof. Dr. W. Hamann, i. V. AkadOR B. Tasche</t>
  </si>
  <si>
    <t>Univ.-Prof. Dr. J. Wasem, i. V. AkadOR B. Tasche</t>
  </si>
  <si>
    <r>
      <rPr>
        <b/>
        <vertAlign val="superscript"/>
        <sz val="13"/>
        <rFont val="Calibri"/>
        <family val="2"/>
        <scheme val="minor"/>
      </rPr>
      <t>1</t>
    </r>
    <r>
      <rPr>
        <b/>
        <sz val="13"/>
        <rFont val="Calibri"/>
        <family val="2"/>
        <scheme val="minor"/>
      </rPr>
      <t xml:space="preserve"> Studiengang, in welchem die Prüfungsleistungen erbracht wurden. Möchten Sie sich Prüfungsleistungen für unterschiedliche Studiengänge anerkennen lassen, dann stellen Sie bitte pro Studiengang einen Antrag auf Anerkennung von Prüfungsleistungen.</t>
    </r>
  </si>
  <si>
    <t>Einführung in die Programmierung</t>
  </si>
  <si>
    <t>10007</t>
  </si>
  <si>
    <t>Asset Management</t>
  </si>
  <si>
    <t>Digital Finance</t>
  </si>
  <si>
    <t>96225</t>
  </si>
  <si>
    <t>Finanzwissenschaftliche Steuerlehre</t>
  </si>
  <si>
    <t>Der Vorsitzende des Prüfungsauschusses Medizinmanagement</t>
  </si>
  <si>
    <t>persönlich oder postalisch einzureichen* im Bereich Prüfungswesen bei</t>
  </si>
  <si>
    <t>Kausalanalyse</t>
  </si>
  <si>
    <t>Reale Außenwirtschaft</t>
  </si>
  <si>
    <t>Entrepreneurship with Purpose</t>
  </si>
  <si>
    <t>Unternehmensmodellierung 1 (auslaufend)</t>
  </si>
  <si>
    <t>Datenbankmanagementsysteme</t>
  </si>
  <si>
    <t>Modelle der Informatik</t>
  </si>
  <si>
    <t>Requirements Engineering</t>
  </si>
  <si>
    <t>Fachseminar Internationale Wirtschaftsbeziehungen</t>
  </si>
  <si>
    <t>Fachseminar Finanzwirtschaft</t>
  </si>
  <si>
    <t>Python in der Energiewirtschaft – Grundlagen</t>
  </si>
  <si>
    <t>Electricity, Renewables and District Heating</t>
  </si>
  <si>
    <t>Bayesian Econometrics</t>
  </si>
  <si>
    <t>Methoden der künstlichen Intelligenz und des künstlichen Lebens zur Lösung betriebswirtschaftlicher Probleme</t>
  </si>
  <si>
    <t>Nonparametric Econometrics</t>
  </si>
  <si>
    <t>Statistical Learning</t>
  </si>
  <si>
    <t>Statistical Modeling of Extremes</t>
  </si>
  <si>
    <t>Stock Market Anomalies and Quantitative Trading Strategies</t>
  </si>
  <si>
    <t>Quantitative Modelle internationaler Wirtschaftsbeziehungen</t>
  </si>
  <si>
    <t>Handel in Theorie und Praxis</t>
  </si>
  <si>
    <t>Fachseminar Quantitative Wirtschaftspolitik</t>
  </si>
  <si>
    <t>Integration betrieblicher Informationssysteme 2 (IBIS 2) (auslaufend)</t>
  </si>
  <si>
    <r>
      <t>Ja / Nein</t>
    </r>
    <r>
      <rPr>
        <b/>
        <vertAlign val="superscript"/>
        <sz val="8"/>
        <rFont val="Calibri"/>
        <family val="2"/>
        <scheme val="minor"/>
      </rPr>
      <t>4</t>
    </r>
  </si>
  <si>
    <t>Summe der anerkannten Credits:</t>
  </si>
  <si>
    <r>
      <rPr>
        <sz val="11"/>
        <rFont val="Calibri"/>
        <family val="2"/>
        <scheme val="minor"/>
      </rPr>
      <t xml:space="preserve">Titel der </t>
    </r>
    <r>
      <rPr>
        <b/>
        <sz val="11"/>
        <rFont val="Calibri"/>
        <family val="2"/>
        <scheme val="minor"/>
      </rPr>
      <t>bereits</t>
    </r>
    <r>
      <rPr>
        <b/>
        <sz val="12"/>
        <rFont val="Calibri"/>
        <family val="2"/>
        <scheme val="minor"/>
      </rPr>
      <t xml:space="preserve">
</t>
    </r>
    <r>
      <rPr>
        <b/>
        <sz val="11"/>
        <rFont val="Calibri"/>
        <family val="2"/>
        <scheme val="minor"/>
      </rPr>
      <t>abgelegten</t>
    </r>
    <r>
      <rPr>
        <sz val="11"/>
        <rFont val="Calibri"/>
        <family val="2"/>
        <scheme val="minor"/>
      </rPr>
      <t xml:space="preserve"> Prüfung</t>
    </r>
    <r>
      <rPr>
        <vertAlign val="superscript"/>
        <sz val="12"/>
        <rFont val="Calibri"/>
        <family val="2"/>
        <scheme val="minor"/>
      </rPr>
      <t>2</t>
    </r>
    <r>
      <rPr>
        <sz val="6"/>
        <rFont val="Calibri"/>
        <family val="2"/>
        <scheme val="minor"/>
      </rPr>
      <t xml:space="preserve">
</t>
    </r>
    <r>
      <rPr>
        <sz val="8"/>
        <rFont val="Calibri"/>
        <family val="2"/>
        <scheme val="minor"/>
      </rPr>
      <t>Bitte nur eine Prüfung pro Zeile eintragen!
(Bezeichnung laut Transcript)</t>
    </r>
  </si>
  <si>
    <r>
      <rPr>
        <b/>
        <sz val="11"/>
        <color theme="1"/>
        <rFont val="Calibri"/>
        <family val="2"/>
        <scheme val="minor"/>
      </rPr>
      <t>Prüfungsform</t>
    </r>
    <r>
      <rPr>
        <sz val="12"/>
        <color theme="1"/>
        <rFont val="Calibri"/>
        <family val="2"/>
        <scheme val="minor"/>
      </rPr>
      <t xml:space="preserve">
</t>
    </r>
    <r>
      <rPr>
        <sz val="8"/>
        <color theme="1"/>
        <rFont val="Calibri"/>
        <family val="2"/>
        <scheme val="minor"/>
      </rPr>
      <t>(Klausur,
Hausarbeit,
mdl. Prüfung etc.)</t>
    </r>
  </si>
  <si>
    <r>
      <rPr>
        <b/>
        <sz val="11"/>
        <rFont val="Calibri"/>
        <family val="2"/>
        <scheme val="minor"/>
      </rPr>
      <t>Credits</t>
    </r>
    <r>
      <rPr>
        <sz val="8"/>
        <rFont val="Calibri"/>
        <family val="2"/>
        <scheme val="minor"/>
      </rPr>
      <t xml:space="preserve">
(laut Transcript)</t>
    </r>
  </si>
  <si>
    <r>
      <rPr>
        <b/>
        <sz val="11"/>
        <color theme="1"/>
        <rFont val="Calibri"/>
        <family val="2"/>
        <scheme val="minor"/>
      </rPr>
      <t>Note</t>
    </r>
    <r>
      <rPr>
        <sz val="12"/>
        <color theme="1"/>
        <rFont val="Calibri"/>
        <family val="2"/>
        <scheme val="minor"/>
      </rPr>
      <t xml:space="preserve">
</t>
    </r>
    <r>
      <rPr>
        <sz val="8"/>
        <color theme="1"/>
        <rFont val="Calibri"/>
        <family val="2"/>
        <scheme val="minor"/>
      </rPr>
      <t>(laut
Transcript)</t>
    </r>
  </si>
  <si>
    <r>
      <rPr>
        <b/>
        <sz val="11"/>
        <rFont val="Calibri"/>
        <family val="2"/>
        <scheme val="minor"/>
      </rPr>
      <t>Note</t>
    </r>
    <r>
      <rPr>
        <b/>
        <vertAlign val="superscript"/>
        <sz val="12"/>
        <rFont val="Calibri"/>
        <family val="2"/>
        <scheme val="minor"/>
      </rPr>
      <t>5</t>
    </r>
  </si>
  <si>
    <r>
      <rPr>
        <b/>
        <sz val="11"/>
        <rFont val="Calibri"/>
        <family val="2"/>
        <scheme val="minor"/>
      </rPr>
      <t>abgelegt wo:</t>
    </r>
    <r>
      <rPr>
        <sz val="12"/>
        <rFont val="Calibri"/>
        <family val="2"/>
        <scheme val="minor"/>
      </rPr>
      <t xml:space="preserve">
</t>
    </r>
    <r>
      <rPr>
        <sz val="8"/>
        <rFont val="Calibri"/>
        <family val="2"/>
        <scheme val="minor"/>
      </rPr>
      <t>I; A; H; W</t>
    </r>
    <r>
      <rPr>
        <vertAlign val="superscript"/>
        <sz val="8"/>
        <rFont val="Calibri"/>
        <family val="2"/>
        <scheme val="minor"/>
      </rPr>
      <t>3</t>
    </r>
  </si>
  <si>
    <r>
      <t>vorheriges Studium/Auslandsstudium:</t>
    </r>
    <r>
      <rPr>
        <b/>
        <vertAlign val="superscript"/>
        <sz val="12"/>
        <rFont val="Calibri"/>
        <family val="2"/>
        <scheme val="minor"/>
      </rPr>
      <t>1</t>
    </r>
  </si>
  <si>
    <r>
      <rPr>
        <b/>
        <sz val="10"/>
        <color theme="1"/>
        <rFont val="Calibri"/>
        <family val="2"/>
        <scheme val="minor"/>
      </rPr>
      <t>Berechnungsgrundlage für die Einstufung:</t>
    </r>
    <r>
      <rPr>
        <sz val="10"/>
        <color theme="1"/>
        <rFont val="Calibri"/>
        <family val="2"/>
        <scheme val="minor"/>
      </rPr>
      <t xml:space="preserve">
anerkannte Credits ÷ Semesterumfang
+ Basis-Einstufungs-Fachsemester</t>
    </r>
  </si>
  <si>
    <r>
      <t xml:space="preserve">Ich beantrage einen Einstufungsbescheid:                                                                             </t>
    </r>
    <r>
      <rPr>
        <sz val="10"/>
        <color theme="1"/>
        <rFont val="Calibri"/>
        <family val="2"/>
        <scheme val="minor"/>
      </rPr>
      <t xml:space="preserve"> (Zutreffendes bitte anklicken)</t>
    </r>
  </si>
  <si>
    <t>Eintrag durch
Prüfungsausschuss</t>
  </si>
  <si>
    <t>. Fachsemester</t>
  </si>
  <si>
    <t>bereits abgelegten Prüfungsleistungen</t>
  </si>
  <si>
    <r>
      <t xml:space="preserve">durch Antragsteller/in auszufüllen:
</t>
    </r>
    <r>
      <rPr>
        <b/>
        <sz val="8"/>
        <rFont val="Calibri"/>
        <family val="2"/>
        <scheme val="minor"/>
      </rPr>
      <t>(Bitte füllen Sie die Spalten A bis G aus, einschließlich der Modul ID des anzuerkennenden Moduls. Die Modul ID können Sie dem Tabellenblatt des entsprechenden Studienganges entnehmen, für den Sie Leistungen beantragen.)</t>
    </r>
  </si>
  <si>
    <r>
      <rPr>
        <b/>
        <sz val="11"/>
        <rFont val="Calibri"/>
        <family val="2"/>
        <scheme val="minor"/>
      </rPr>
      <t>für folgende Prüfungen</t>
    </r>
    <r>
      <rPr>
        <sz val="11"/>
        <rFont val="Calibri"/>
        <family val="2"/>
        <scheme val="minor"/>
      </rPr>
      <t xml:space="preserve">:
</t>
    </r>
    <r>
      <rPr>
        <sz val="8"/>
        <rFont val="Calibri"/>
        <family val="2"/>
        <scheme val="minor"/>
      </rPr>
      <t>(wird nach Eingabe der Modul ID automatisch ergänzt)</t>
    </r>
  </si>
  <si>
    <r>
      <t xml:space="preserve">verantwortliche/r Fachvertreter/in
</t>
    </r>
    <r>
      <rPr>
        <sz val="8"/>
        <rFont val="Calibri"/>
        <family val="2"/>
        <scheme val="minor"/>
      </rPr>
      <t>(wird nach Eingabe der Modul ID automatisch ergänzt)</t>
    </r>
  </si>
  <si>
    <t>Verantwortlich</t>
  </si>
  <si>
    <t>Lamla</t>
  </si>
  <si>
    <t>Amann</t>
  </si>
  <si>
    <t>Hanck</t>
  </si>
  <si>
    <t>Kühnle</t>
  </si>
  <si>
    <t>Karlsson</t>
  </si>
  <si>
    <t>Altmann</t>
  </si>
  <si>
    <t>Ziel</t>
  </si>
  <si>
    <t>Behr</t>
  </si>
  <si>
    <t>Weber</t>
  </si>
  <si>
    <t>Financial Econometrics</t>
  </si>
  <si>
    <t>Hoga</t>
  </si>
  <si>
    <t>Kiesel</t>
  </si>
  <si>
    <t>Clausen</t>
  </si>
  <si>
    <t>Otten</t>
  </si>
  <si>
    <t>Experimental Economics</t>
  </si>
  <si>
    <t>Strohmaier</t>
  </si>
  <si>
    <t>Jacobs</t>
  </si>
  <si>
    <t>Klimaschutz und Fossile Energieträger</t>
  </si>
  <si>
    <t>Wasem</t>
  </si>
  <si>
    <t>Frank</t>
  </si>
  <si>
    <t>Kasperzak</t>
  </si>
  <si>
    <t>Schröder</t>
  </si>
  <si>
    <t>Schmiel</t>
  </si>
  <si>
    <t>Ausgewählte Fragestellungen des Marketings (auslaufend)</t>
  </si>
  <si>
    <t>Dozenten der Volkswirtschaftslehre</t>
  </si>
  <si>
    <t>Hein</t>
  </si>
  <si>
    <t>Hamann</t>
  </si>
  <si>
    <t>Juchelka</t>
  </si>
  <si>
    <t>Informationstechnologierecht (IT-Recht) (auslaufend)</t>
  </si>
  <si>
    <t>Vertrieb und Wettbewerb (auslaufend)</t>
  </si>
  <si>
    <t>62030</t>
  </si>
  <si>
    <t>Digital Business-Grundlagen</t>
  </si>
  <si>
    <t>62021</t>
  </si>
  <si>
    <t>Schütte</t>
  </si>
  <si>
    <t>Eicker</t>
  </si>
  <si>
    <t>Rothe</t>
  </si>
  <si>
    <t>Ahlemann</t>
  </si>
  <si>
    <t>Fachseminar Marketing und Handel (auslaufend)</t>
  </si>
  <si>
    <t>Retzmann</t>
  </si>
  <si>
    <t>Börchers</t>
  </si>
  <si>
    <t>Roughley</t>
  </si>
  <si>
    <t>Dose</t>
  </si>
  <si>
    <t>Stang</t>
  </si>
  <si>
    <t>Anwendungsgebiete der Wirtschaftsinformatik, 2. FS,Wahlpflicht</t>
  </si>
  <si>
    <t>Gruhn</t>
  </si>
  <si>
    <t>Marrón</t>
  </si>
  <si>
    <t>Pohl</t>
  </si>
  <si>
    <t>Category Management und Shopper Marketing – das Praktikum (auslaufend)</t>
  </si>
  <si>
    <t>Heinzel Erlich</t>
  </si>
  <si>
    <t>Auslandsmodul Medizinmanagement</t>
  </si>
  <si>
    <t>Auslandsmodul Wirtschaftsrecht</t>
  </si>
  <si>
    <t>Auslandsmodul Gesundheitsökonomie</t>
  </si>
  <si>
    <t>Auslandsmodul Health Care Informatics and Technology Assessment</t>
  </si>
  <si>
    <t>Auslandsmodul Betriebswirtschaftslehre</t>
  </si>
  <si>
    <t>Auslandsmodul Medizinrecht, Ethik, Politikwissenschaft</t>
  </si>
  <si>
    <t>Rau</t>
  </si>
  <si>
    <t>Ahrens</t>
  </si>
  <si>
    <t>Studiengangskoordinator/-in in Verbindung mit Studiendekan/-in</t>
  </si>
  <si>
    <t>Soziale Sicherung und Besteuerung: Empirische Studien</t>
  </si>
  <si>
    <t>Käuferverhalten (auslaufend)</t>
  </si>
  <si>
    <t>Business Model Innovation, Entrepreneurship, &amp; AI (auslaufend)</t>
  </si>
  <si>
    <t>Schaarschmidt</t>
  </si>
  <si>
    <t>Instrumente des Handelsmarketings (auslaufend)</t>
  </si>
  <si>
    <t>Gesellschaftsrecht (auslaufend)</t>
  </si>
  <si>
    <t>Geld- und Währungstheorie und -politik (geplante Umstrukturierung)</t>
  </si>
  <si>
    <t>Arbeitsrecht II (auslaufend)</t>
  </si>
  <si>
    <t>Category Management und Shopper Marketing – die Fallstudien (auslaufend)</t>
  </si>
  <si>
    <t>Fachseminar Wirtschaftsrecht (auslaufend)</t>
  </si>
  <si>
    <t>Dozentinnen und Dozenten der Fakultät für Wirtschaftswissenschaften</t>
  </si>
  <si>
    <t>Elena Dietz</t>
  </si>
  <si>
    <t>Sandra Busse</t>
  </si>
  <si>
    <t>Applied Panel Time Series Analysis in International Economics</t>
  </si>
  <si>
    <t>Causality and Programme Evaluation (geplante Umstrukturierung)</t>
  </si>
  <si>
    <t>Deep Learning in Energy</t>
  </si>
  <si>
    <t>Data Science in Energy and Environment</t>
  </si>
  <si>
    <t>Fachseminar Energiemarktmodellierung mit Python (auslaufend)</t>
  </si>
  <si>
    <t>Shkrabaliuk</t>
  </si>
  <si>
    <t>Danilov</t>
  </si>
  <si>
    <t>Arbeitsrecht I (auslaufend)</t>
  </si>
  <si>
    <t>Category Management und Shopper Marketing in Theorie und Praxis (auslaufend)</t>
  </si>
  <si>
    <t>Handelsmanagement und Handelscontrolling (auslaufend)</t>
  </si>
  <si>
    <t>KI in den Wirtschaftswissenschaften</t>
  </si>
  <si>
    <t>Economics of European Integration</t>
  </si>
  <si>
    <t>Einführung in die Gesundheitsökonomik: Empirische Studien (geplante Umstrukturierung)</t>
  </si>
  <si>
    <t>Insolvenzrecht (auslaufend)</t>
  </si>
  <si>
    <t>Fallstudienseminar Digital Startup Camp</t>
  </si>
  <si>
    <t>Fachseminar Gesundheitsökonomik (Bachelor) (geplante Umstrukturierung)</t>
  </si>
  <si>
    <t>Digitalisierung im Gesundheitswesen; Krankenversicherungsmanagement</t>
  </si>
  <si>
    <t>Arbeitsrecht (auslaufend)</t>
  </si>
  <si>
    <t>Current Research in Economics</t>
  </si>
  <si>
    <t>Amann, Hamann, Schütte, Gruhn</t>
  </si>
  <si>
    <t>Keyvani, Lehnerdt</t>
  </si>
  <si>
    <t>Kasperzak, Hamann, Schütte, Gruhn</t>
  </si>
  <si>
    <t>Daniela Rittkowski</t>
  </si>
  <si>
    <t>Sommersemester 2025</t>
  </si>
  <si>
    <t>(Stand: 30.04.2025)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</si>
</sst>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4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0"/>
      <color theme="0"/>
      <name val="Arial"/>
      <family val="2"/>
    </font>
    <font>
      <b/>
      <sz val="10"/>
      <color theme="1"/>
      <name val="Arial"/>
      <family val="2"/>
    </font>
    <font>
      <u/>
      <sz val="12"/>
      <color theme="10"/>
      <name val="Calibri"/>
      <family val="2"/>
      <scheme val="minor"/>
    </font>
    <font>
      <u/>
      <sz val="12"/>
      <color theme="11"/>
      <name val="Calibri"/>
      <family val="2"/>
      <scheme val="minor"/>
    </font>
    <font>
      <b/>
      <i/>
      <sz val="12"/>
      <color theme="1"/>
      <name val="Calibri"/>
      <family val="2"/>
      <scheme val="minor"/>
    </font>
    <font>
      <sz val="8"/>
      <color theme="1"/>
      <name val="Calibri"/>
      <family val="2"/>
      <scheme val="minor"/>
    </font>
    <font>
      <sz val="10"/>
      <color theme="1"/>
      <name val="Calibri"/>
      <family val="2"/>
      <scheme val="minor"/>
    </font>
    <font>
      <sz val="12"/>
      <color rgb="FF0070C0"/>
      <name val="Calibri"/>
      <family val="2"/>
      <scheme val="minor"/>
    </font>
    <font>
      <b/>
      <sz val="10"/>
      <color theme="1"/>
      <name val="Calibri"/>
      <family val="2"/>
      <scheme val="minor"/>
    </font>
    <font>
      <b/>
      <sz val="11"/>
      <name val="Calibri"/>
      <family val="2"/>
      <scheme val="minor"/>
    </font>
    <font>
      <sz val="12"/>
      <color rgb="FF00B050"/>
      <name val="Calibri"/>
      <family val="2"/>
      <scheme val="minor"/>
    </font>
    <font>
      <sz val="10"/>
      <name val="Calibri"/>
      <family val="2"/>
      <scheme val="minor"/>
    </font>
    <font>
      <sz val="11.5"/>
      <color theme="1"/>
      <name val="Calibri"/>
      <family val="2"/>
      <scheme val="minor"/>
    </font>
    <font>
      <sz val="12"/>
      <name val="Calibri"/>
      <family val="2"/>
      <scheme val="minor"/>
    </font>
    <font>
      <b/>
      <sz val="12"/>
      <name val="Calibri"/>
      <family val="2"/>
      <scheme val="minor"/>
    </font>
    <font>
      <b/>
      <vertAlign val="superscript"/>
      <sz val="12"/>
      <name val="Calibri"/>
      <family val="2"/>
      <scheme val="minor"/>
    </font>
    <font>
      <sz val="8"/>
      <name val="Calibri"/>
      <family val="2"/>
      <scheme val="minor"/>
    </font>
    <font>
      <b/>
      <sz val="8"/>
      <name val="Calibri"/>
      <family val="2"/>
      <scheme val="minor"/>
    </font>
    <font>
      <b/>
      <sz val="20"/>
      <name val="Calibri"/>
      <family val="2"/>
      <scheme val="minor"/>
    </font>
    <font>
      <vertAlign val="superscript"/>
      <sz val="12"/>
      <name val="Calibri"/>
      <family val="2"/>
      <scheme val="minor"/>
    </font>
    <font>
      <sz val="6"/>
      <name val="Calibri"/>
      <family val="2"/>
      <scheme val="minor"/>
    </font>
    <font>
      <b/>
      <sz val="13"/>
      <name val="Calibri"/>
      <family val="2"/>
      <scheme val="minor"/>
    </font>
    <font>
      <b/>
      <vertAlign val="superscript"/>
      <sz val="13"/>
      <name val="Calibri"/>
      <family val="2"/>
      <scheme val="minor"/>
    </font>
    <font>
      <sz val="13"/>
      <name val="Calibri"/>
      <family val="2"/>
      <scheme val="minor"/>
    </font>
    <font>
      <sz val="13"/>
      <color theme="1"/>
      <name val="Calibri"/>
      <family val="2"/>
      <scheme val="minor"/>
    </font>
    <font>
      <b/>
      <vertAlign val="superscript"/>
      <sz val="8"/>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8"/>
      <color rgb="FF000000"/>
      <name val="Segoe UI"/>
      <family val="2"/>
    </font>
    <font>
      <b/>
      <sz val="18"/>
      <name val="Calibri"/>
      <family val="2"/>
      <scheme val="minor"/>
    </font>
    <font>
      <sz val="11"/>
      <color rgb="FFFF0000"/>
      <name val="Calibri"/>
      <family val="2"/>
      <scheme val="minor"/>
    </font>
    <font>
      <vertAlign val="superscript"/>
      <sz val="8"/>
      <name val="Calibri"/>
      <family val="2"/>
      <scheme val="minor"/>
    </font>
    <font>
      <sz val="11"/>
      <name val="Calibri"/>
      <family val="2"/>
      <scheme val="minor"/>
    </font>
    <font>
      <b/>
      <sz val="12"/>
      <color rgb="FFFF0000"/>
      <name val="Calibri"/>
      <family val="2"/>
      <scheme val="minor"/>
    </font>
  </fonts>
  <fills count="10">
    <fill>
      <patternFill patternType="none"/>
    </fill>
    <fill>
      <patternFill patternType="gray125"/>
    </fill>
    <fill>
      <patternFill patternType="solid">
        <fgColor theme="6" tint="-0.24994659260841701"/>
        <bgColor indexed="64"/>
      </patternFill>
    </fill>
    <fill>
      <patternFill patternType="solid">
        <fgColor rgb="FFFFFF99"/>
        <bgColor indexed="64"/>
      </patternFill>
    </fill>
    <fill>
      <patternFill patternType="solid">
        <fgColor rgb="FFCCFFFF"/>
        <bgColor indexed="64"/>
      </patternFill>
    </fill>
    <fill>
      <patternFill patternType="solid">
        <fgColor rgb="FFDDD9C4"/>
        <bgColor indexed="64"/>
      </patternFill>
    </fill>
    <fill>
      <patternFill patternType="solid">
        <fgColor rgb="FF99FF66"/>
        <bgColor indexed="64"/>
      </patternFill>
    </fill>
    <fill>
      <patternFill patternType="solid">
        <fgColor rgb="FFC5BE9B"/>
        <bgColor indexed="64"/>
      </patternFill>
    </fill>
    <fill>
      <patternFill patternType="solid">
        <fgColor rgb="FFFF99FF"/>
        <bgColor indexed="64"/>
      </patternFill>
    </fill>
    <fill>
      <patternFill patternType="solid">
        <fgColor theme="0" tint="-4.9989318521683403E-2"/>
        <bgColor indexed="64"/>
      </patternFill>
    </fill>
  </fills>
  <borders count="70">
    <border>
      <left/>
      <right/>
      <top/>
      <bottom/>
      <diagonal/>
    </border>
    <border>
      <left style="thin">
        <color auto="1"/>
      </left>
      <right style="thin">
        <color auto="1"/>
      </right>
      <top style="thin">
        <color auto="1"/>
      </top>
      <bottom style="thin">
        <color auto="1"/>
      </bottom>
      <diagonal/>
    </border>
    <border>
      <left/>
      <right/>
      <top style="thin">
        <color theme="0" tint="-0.499984740745262"/>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indexed="64"/>
      </top>
      <bottom style="thin">
        <color auto="1"/>
      </bottom>
      <diagonal/>
    </border>
    <border>
      <left style="medium">
        <color indexed="64"/>
      </left>
      <right/>
      <top style="medium">
        <color indexed="64"/>
      </top>
      <bottom style="thin">
        <color auto="1"/>
      </bottom>
      <diagonal/>
    </border>
    <border>
      <left/>
      <right/>
      <top/>
      <bottom style="thin">
        <color auto="1"/>
      </bottom>
      <diagonal/>
    </border>
    <border>
      <left style="medium">
        <color indexed="64"/>
      </left>
      <right/>
      <top style="thin">
        <color auto="1"/>
      </top>
      <bottom style="thin">
        <color auto="1"/>
      </bottom>
      <diagonal/>
    </border>
    <border>
      <left/>
      <right style="medium">
        <color rgb="FFFF0000"/>
      </right>
      <top style="medium">
        <color indexed="64"/>
      </top>
      <bottom style="thin">
        <color auto="1"/>
      </bottom>
      <diagonal/>
    </border>
    <border>
      <left/>
      <right/>
      <top style="thin">
        <color auto="1"/>
      </top>
      <bottom style="thin">
        <color auto="1"/>
      </bottom>
      <diagonal/>
    </border>
    <border>
      <left/>
      <right/>
      <top style="thin">
        <color indexed="64"/>
      </top>
      <bottom/>
      <diagonal/>
    </border>
    <border>
      <left/>
      <right/>
      <top style="medium">
        <color indexed="64"/>
      </top>
      <bottom/>
      <diagonal/>
    </border>
    <border>
      <left/>
      <right style="medium">
        <color indexed="64"/>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style="medium">
        <color indexed="64"/>
      </left>
      <right style="medium">
        <color indexed="64"/>
      </right>
      <top style="medium">
        <color indexed="64"/>
      </top>
      <bottom style="medium">
        <color indexed="64"/>
      </bottom>
      <diagonal/>
    </border>
    <border>
      <left/>
      <right style="medium">
        <color theme="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FF0000"/>
      </left>
      <right style="medium">
        <color rgb="FFFF0000"/>
      </right>
      <top style="medium">
        <color rgb="FFFF0000"/>
      </top>
      <bottom style="medium">
        <color rgb="FFFF0000"/>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ck">
        <color rgb="FF00B050"/>
      </left>
      <right/>
      <top/>
      <bottom/>
      <diagonal/>
    </border>
    <border>
      <left style="thick">
        <color rgb="FF00B050"/>
      </left>
      <right/>
      <top/>
      <bottom style="thick">
        <color rgb="FF00B050"/>
      </bottom>
      <diagonal/>
    </border>
    <border>
      <left/>
      <right/>
      <top/>
      <bottom style="thick">
        <color rgb="FF00B050"/>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rgb="FFFF0000"/>
      </left>
      <right style="thin">
        <color auto="1"/>
      </right>
      <top/>
      <bottom style="thin">
        <color auto="1"/>
      </bottom>
      <diagonal/>
    </border>
    <border>
      <left style="thin">
        <color auto="1"/>
      </left>
      <right style="medium">
        <color rgb="FFFF0000"/>
      </right>
      <top/>
      <bottom style="thin">
        <color auto="1"/>
      </bottom>
      <diagonal/>
    </border>
    <border>
      <left style="thin">
        <color auto="1"/>
      </left>
      <right/>
      <top style="medium">
        <color rgb="FFFF0000"/>
      </top>
      <bottom/>
      <diagonal/>
    </border>
    <border>
      <left/>
      <right style="medium">
        <color indexed="64"/>
      </right>
      <top/>
      <bottom style="thin">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auto="1"/>
      </right>
      <top/>
      <bottom style="thin">
        <color auto="1"/>
      </bottom>
      <diagonal/>
    </border>
    <border>
      <left/>
      <right style="medium">
        <color indexed="64"/>
      </right>
      <top style="medium">
        <color rgb="FFFF0000"/>
      </top>
      <bottom/>
      <diagonal/>
    </border>
    <border>
      <left/>
      <right style="medium">
        <color indexed="64"/>
      </right>
      <top style="thin">
        <color indexed="64"/>
      </top>
      <bottom/>
      <diagonal/>
    </border>
    <border>
      <left style="thin">
        <color auto="1"/>
      </left>
      <right style="thin">
        <color auto="1"/>
      </right>
      <top/>
      <bottom style="medium">
        <color indexed="64"/>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right style="thick">
        <color rgb="FF00B050"/>
      </right>
      <top/>
      <bottom/>
      <diagonal/>
    </border>
    <border>
      <left/>
      <right style="thick">
        <color rgb="FF00B050"/>
      </right>
      <top/>
      <bottom style="thick">
        <color rgb="FF00B050"/>
      </bottom>
      <diagonal/>
    </border>
    <border>
      <left style="medium">
        <color indexed="64"/>
      </left>
      <right/>
      <top style="thin">
        <color indexed="64"/>
      </top>
      <bottom/>
      <diagonal/>
    </border>
    <border>
      <left/>
      <right style="medium">
        <color rgb="FFFF0000"/>
      </right>
      <top style="thin">
        <color indexed="64"/>
      </top>
      <bottom/>
      <diagonal/>
    </border>
  </borders>
  <cellStyleXfs count="26">
    <xf numFmtId="0" fontId="0" fillId="0" borderId="0"/>
    <xf numFmtId="0" fontId="5" fillId="2" borderId="0"/>
    <xf numFmtId="0" fontId="6" fillId="3" borderId="2"/>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3" fillId="0" borderId="0"/>
    <xf numFmtId="0" fontId="6" fillId="4" borderId="2"/>
    <xf numFmtId="0" fontId="7" fillId="0" borderId="0" applyNumberFormat="0" applyFill="0" applyBorder="0" applyAlignment="0" applyProtection="0"/>
  </cellStyleXfs>
  <cellXfs count="204">
    <xf numFmtId="0" fontId="0" fillId="0" borderId="0" xfId="0"/>
    <xf numFmtId="0" fontId="0" fillId="0" borderId="0" xfId="0" applyAlignment="1">
      <alignment vertical="center"/>
    </xf>
    <xf numFmtId="0" fontId="0" fillId="0" borderId="1" xfId="0" applyBorder="1" applyAlignment="1" applyProtection="1">
      <alignment horizontal="center" vertical="top" wrapText="1"/>
      <protection locked="0"/>
    </xf>
    <xf numFmtId="0" fontId="15" fillId="0" borderId="0" xfId="0" applyFont="1" applyAlignment="1">
      <alignment horizontal="left"/>
    </xf>
    <xf numFmtId="0" fontId="0" fillId="0" borderId="0" xfId="0" applyBorder="1" applyAlignment="1" applyProtection="1">
      <alignment horizontal="center" vertical="top" wrapText="1"/>
      <protection locked="0"/>
    </xf>
    <xf numFmtId="0" fontId="0" fillId="0" borderId="0" xfId="0" applyBorder="1" applyAlignment="1" applyProtection="1">
      <alignment horizontal="left" vertical="top" wrapText="1"/>
      <protection locked="0"/>
    </xf>
    <xf numFmtId="0" fontId="29" fillId="0" borderId="0" xfId="0" applyFont="1"/>
    <xf numFmtId="0" fontId="14" fillId="0" borderId="1" xfId="0" applyFont="1" applyBorder="1" applyAlignment="1" applyProtection="1">
      <alignment horizontal="center" vertical="top" textRotation="90" wrapText="1"/>
    </xf>
    <xf numFmtId="0" fontId="28" fillId="0" borderId="0" xfId="0" applyFont="1" applyFill="1" applyBorder="1"/>
    <xf numFmtId="0" fontId="28" fillId="0" borderId="0" xfId="0" applyFont="1" applyFill="1"/>
    <xf numFmtId="0" fontId="28" fillId="0" borderId="0" xfId="0" applyFont="1" applyFill="1" applyAlignment="1" applyProtection="1">
      <alignment vertical="center" wrapText="1"/>
    </xf>
    <xf numFmtId="0" fontId="29" fillId="0" borderId="0" xfId="0" applyFont="1" applyAlignment="1" applyProtection="1">
      <alignment horizontal="left" vertical="center" wrapText="1"/>
    </xf>
    <xf numFmtId="0" fontId="14" fillId="0" borderId="14" xfId="0" applyFont="1" applyFill="1" applyBorder="1" applyAlignment="1">
      <alignment horizontal="center" vertical="center" textRotation="90" wrapText="1"/>
    </xf>
    <xf numFmtId="0" fontId="0" fillId="0" borderId="0" xfId="0" applyFill="1"/>
    <xf numFmtId="0" fontId="26" fillId="0" borderId="0" xfId="0" quotePrefix="1" applyFont="1" applyFill="1" applyAlignment="1"/>
    <xf numFmtId="0" fontId="4" fillId="0" borderId="0" xfId="0" applyFont="1" applyFill="1"/>
    <xf numFmtId="0" fontId="0" fillId="0" borderId="0" xfId="0" applyFill="1" applyAlignment="1">
      <alignment wrapText="1"/>
    </xf>
    <xf numFmtId="0" fontId="28" fillId="0" borderId="0" xfId="0" applyFont="1" applyFill="1" applyAlignment="1">
      <alignment horizontal="center" vertical="top" wrapText="1"/>
    </xf>
    <xf numFmtId="0" fontId="0" fillId="0" borderId="0" xfId="0" applyNumberFormat="1"/>
    <xf numFmtId="0" fontId="28" fillId="0" borderId="0" xfId="0" quotePrefix="1" applyFont="1" applyFill="1" applyAlignment="1"/>
    <xf numFmtId="0" fontId="29" fillId="0" borderId="0" xfId="0" applyFont="1" applyProtection="1"/>
    <xf numFmtId="0" fontId="23" fillId="5" borderId="18" xfId="0" applyFont="1" applyFill="1" applyBorder="1"/>
    <xf numFmtId="0" fontId="23" fillId="5" borderId="12" xfId="0" applyFont="1" applyFill="1" applyBorder="1"/>
    <xf numFmtId="0" fontId="0" fillId="5" borderId="12" xfId="0" applyFill="1" applyBorder="1"/>
    <xf numFmtId="0" fontId="0" fillId="5" borderId="19" xfId="0" applyFill="1" applyBorder="1"/>
    <xf numFmtId="0" fontId="32" fillId="5" borderId="20" xfId="0" applyFont="1" applyFill="1" applyBorder="1"/>
    <xf numFmtId="0" fontId="32" fillId="5" borderId="0" xfId="0" applyFont="1" applyFill="1"/>
    <xf numFmtId="0" fontId="32" fillId="5" borderId="21" xfId="0" applyFont="1" applyFill="1" applyBorder="1"/>
    <xf numFmtId="0" fontId="0" fillId="5" borderId="22" xfId="0" applyFill="1" applyBorder="1" applyAlignment="1">
      <alignment wrapText="1"/>
    </xf>
    <xf numFmtId="0" fontId="0" fillId="5" borderId="23" xfId="0" applyFill="1" applyBorder="1" applyAlignment="1">
      <alignment wrapText="1"/>
    </xf>
    <xf numFmtId="0" fontId="0" fillId="5" borderId="24" xfId="0" applyFill="1" applyBorder="1" applyAlignment="1">
      <alignment wrapText="1"/>
    </xf>
    <xf numFmtId="0" fontId="31" fillId="5" borderId="25" xfId="0" applyFont="1" applyFill="1" applyBorder="1"/>
    <xf numFmtId="0" fontId="0" fillId="5" borderId="0" xfId="0" applyFill="1" applyBorder="1"/>
    <xf numFmtId="0" fontId="0" fillId="6" borderId="26" xfId="0" applyFill="1" applyBorder="1" applyAlignment="1" applyProtection="1">
      <alignment horizontal="center"/>
      <protection locked="0"/>
    </xf>
    <xf numFmtId="0" fontId="0" fillId="6" borderId="0" xfId="0" applyFill="1" applyBorder="1" applyAlignment="1" applyProtection="1">
      <alignment horizontal="center"/>
      <protection locked="0"/>
    </xf>
    <xf numFmtId="0" fontId="0" fillId="5" borderId="0" xfId="0" applyFill="1" applyBorder="1" applyAlignment="1" applyProtection="1">
      <alignment horizontal="center"/>
      <protection locked="0"/>
    </xf>
    <xf numFmtId="0" fontId="31" fillId="5" borderId="0" xfId="0" applyFont="1" applyFill="1" applyBorder="1" applyAlignment="1">
      <alignment horizontal="center"/>
    </xf>
    <xf numFmtId="0" fontId="0" fillId="5" borderId="27" xfId="0" applyFill="1" applyBorder="1"/>
    <xf numFmtId="0" fontId="31" fillId="5" borderId="25" xfId="0" applyFont="1" applyFill="1" applyBorder="1" applyAlignment="1">
      <alignment vertical="top"/>
    </xf>
    <xf numFmtId="0" fontId="0" fillId="5" borderId="27" xfId="0" applyFill="1" applyBorder="1" applyAlignment="1">
      <alignment wrapText="1"/>
    </xf>
    <xf numFmtId="0" fontId="0" fillId="7" borderId="29" xfId="0" applyFill="1" applyBorder="1" applyAlignment="1">
      <alignment horizontal="right"/>
    </xf>
    <xf numFmtId="0" fontId="0" fillId="5" borderId="29" xfId="0" applyFill="1" applyBorder="1" applyAlignment="1">
      <alignment horizontal="right"/>
    </xf>
    <xf numFmtId="0" fontId="0" fillId="5" borderId="0" xfId="0" applyFill="1" applyBorder="1" applyAlignment="1">
      <alignment horizontal="right"/>
    </xf>
    <xf numFmtId="0" fontId="31" fillId="7" borderId="29" xfId="0" applyFont="1" applyFill="1" applyBorder="1" applyAlignment="1">
      <alignment horizontal="right"/>
    </xf>
    <xf numFmtId="165" fontId="0" fillId="7" borderId="29" xfId="0" applyNumberFormat="1" applyFill="1" applyBorder="1" applyAlignment="1">
      <alignment horizontal="right"/>
    </xf>
    <xf numFmtId="165" fontId="0" fillId="5" borderId="29" xfId="0" applyNumberFormat="1" applyFill="1" applyBorder="1" applyAlignment="1">
      <alignment horizontal="right"/>
    </xf>
    <xf numFmtId="165" fontId="0" fillId="5" borderId="0" xfId="0" applyNumberFormat="1" applyFill="1" applyBorder="1" applyAlignment="1">
      <alignment horizontal="right"/>
    </xf>
    <xf numFmtId="165" fontId="31" fillId="7" borderId="29" xfId="0" applyNumberFormat="1" applyFont="1" applyFill="1" applyBorder="1" applyAlignment="1">
      <alignment horizontal="right"/>
    </xf>
    <xf numFmtId="2" fontId="0" fillId="7" borderId="29" xfId="0" applyNumberFormat="1" applyFill="1" applyBorder="1" applyAlignment="1">
      <alignment horizontal="right"/>
    </xf>
    <xf numFmtId="0" fontId="31" fillId="8" borderId="30" xfId="0" applyNumberFormat="1" applyFont="1" applyFill="1" applyBorder="1" applyAlignment="1">
      <alignment horizontal="right" vertical="center"/>
    </xf>
    <xf numFmtId="0" fontId="31" fillId="8" borderId="0" xfId="0" applyNumberFormat="1" applyFont="1" applyFill="1" applyBorder="1" applyAlignment="1">
      <alignment horizontal="right" vertical="center"/>
    </xf>
    <xf numFmtId="0" fontId="31" fillId="5" borderId="0" xfId="0" applyNumberFormat="1" applyFont="1" applyFill="1" applyBorder="1" applyAlignment="1">
      <alignment horizontal="right"/>
    </xf>
    <xf numFmtId="0" fontId="31" fillId="5" borderId="31" xfId="0" applyFont="1" applyFill="1" applyBorder="1"/>
    <xf numFmtId="0" fontId="0" fillId="5" borderId="32" xfId="0" applyFill="1" applyBorder="1" applyAlignment="1">
      <alignment horizontal="center" vertical="center"/>
    </xf>
    <xf numFmtId="0" fontId="31" fillId="5" borderId="32" xfId="0" applyFont="1" applyFill="1" applyBorder="1" applyAlignment="1">
      <alignment horizontal="right"/>
    </xf>
    <xf numFmtId="0" fontId="0" fillId="5" borderId="33" xfId="0" applyFill="1" applyBorder="1"/>
    <xf numFmtId="0" fontId="28" fillId="0" borderId="0" xfId="0" applyFont="1" applyAlignment="1">
      <alignment horizontal="center" vertical="top" wrapText="1"/>
    </xf>
    <xf numFmtId="0" fontId="0" fillId="0" borderId="0" xfId="0" applyAlignment="1">
      <alignment wrapText="1"/>
    </xf>
    <xf numFmtId="0" fontId="4" fillId="7" borderId="28" xfId="0" applyFont="1" applyFill="1" applyBorder="1" applyAlignment="1">
      <alignment horizontal="left" wrapText="1"/>
    </xf>
    <xf numFmtId="0" fontId="4" fillId="5" borderId="28" xfId="0" applyFont="1" applyFill="1" applyBorder="1" applyAlignment="1">
      <alignment horizontal="left" wrapText="1"/>
    </xf>
    <xf numFmtId="0" fontId="4" fillId="5" borderId="0" xfId="0" applyFont="1" applyFill="1" applyBorder="1" applyAlignment="1">
      <alignment horizontal="left" wrapText="1"/>
    </xf>
    <xf numFmtId="0" fontId="4" fillId="7" borderId="29" xfId="0" applyFont="1" applyFill="1" applyBorder="1" applyAlignment="1">
      <alignment horizontal="left" wrapText="1"/>
    </xf>
    <xf numFmtId="0" fontId="4" fillId="5" borderId="29" xfId="0" applyFont="1" applyFill="1" applyBorder="1" applyAlignment="1">
      <alignment horizontal="left" wrapText="1"/>
    </xf>
    <xf numFmtId="0" fontId="28" fillId="0" borderId="0" xfId="0" quotePrefix="1" applyFont="1" applyFill="1" applyAlignment="1"/>
    <xf numFmtId="0" fontId="29" fillId="0" borderId="0" xfId="0" applyFont="1" applyProtection="1"/>
    <xf numFmtId="0" fontId="0" fillId="0" borderId="0" xfId="0" applyAlignment="1">
      <alignment vertical="top"/>
    </xf>
    <xf numFmtId="0" fontId="29" fillId="0" borderId="0" xfId="0" applyFont="1" applyAlignment="1" applyProtection="1"/>
    <xf numFmtId="0" fontId="0" fillId="0" borderId="4" xfId="0" applyFont="1" applyBorder="1" applyAlignment="1" applyProtection="1">
      <alignment horizontal="center" vertical="center" wrapText="1" shrinkToFit="1"/>
    </xf>
    <xf numFmtId="0" fontId="18" fillId="0" borderId="1" xfId="0" applyFont="1" applyFill="1" applyBorder="1" applyAlignment="1" applyProtection="1">
      <alignment horizontal="center" vertical="center" wrapText="1" shrinkToFit="1"/>
    </xf>
    <xf numFmtId="0" fontId="0" fillId="0" borderId="1" xfId="0" applyFont="1" applyBorder="1" applyAlignment="1" applyProtection="1">
      <alignment horizontal="center" vertical="center" wrapText="1" shrinkToFit="1"/>
    </xf>
    <xf numFmtId="0" fontId="18" fillId="0" borderId="1" xfId="0" applyFont="1" applyBorder="1" applyAlignment="1" applyProtection="1">
      <alignment horizontal="center" vertical="center" wrapText="1" shrinkToFit="1"/>
    </xf>
    <xf numFmtId="0" fontId="10" fillId="0" borderId="0" xfId="0" applyFont="1" applyBorder="1" applyAlignment="1">
      <alignment vertical="top"/>
    </xf>
    <xf numFmtId="0" fontId="0" fillId="0" borderId="0" xfId="0" applyBorder="1"/>
    <xf numFmtId="0" fontId="11" fillId="0" borderId="38" xfId="0" applyFont="1" applyFill="1" applyBorder="1" applyAlignment="1">
      <alignment vertical="top" wrapText="1"/>
    </xf>
    <xf numFmtId="0" fontId="12" fillId="0" borderId="38" xfId="0" applyFont="1" applyBorder="1" applyAlignment="1">
      <alignment horizontal="right" vertical="center"/>
    </xf>
    <xf numFmtId="0" fontId="22" fillId="0" borderId="50" xfId="0" applyFont="1" applyFill="1" applyBorder="1" applyAlignment="1" applyProtection="1">
      <alignment horizontal="center" vertical="center" wrapText="1" shrinkToFit="1"/>
    </xf>
    <xf numFmtId="0" fontId="14" fillId="0" borderId="38" xfId="0" applyFont="1" applyFill="1" applyBorder="1" applyAlignment="1" applyProtection="1">
      <alignment horizontal="center" vertical="center" wrapText="1" shrinkToFit="1"/>
    </xf>
    <xf numFmtId="0" fontId="19" fillId="0" borderId="51" xfId="0" applyFont="1" applyFill="1" applyBorder="1" applyAlignment="1" applyProtection="1">
      <alignment horizontal="center" vertical="center" wrapText="1" shrinkToFit="1"/>
    </xf>
    <xf numFmtId="0" fontId="12" fillId="0" borderId="38" xfId="0" applyFont="1" applyBorder="1" applyAlignment="1">
      <alignment horizontal="center" vertical="center" wrapText="1" shrinkToFit="1"/>
    </xf>
    <xf numFmtId="0" fontId="38" fillId="0" borderId="60" xfId="0" applyFont="1" applyBorder="1" applyAlignment="1">
      <alignment vertical="center" wrapText="1"/>
    </xf>
    <xf numFmtId="0" fontId="0" fillId="0" borderId="55" xfId="0" applyFont="1" applyBorder="1" applyAlignment="1" applyProtection="1">
      <alignment horizontal="center" vertical="center" wrapText="1" shrinkToFit="1"/>
    </xf>
    <xf numFmtId="0" fontId="0" fillId="0" borderId="28" xfId="0" applyNumberFormat="1" applyFont="1" applyBorder="1" applyAlignment="1" applyProtection="1">
      <alignment horizontal="center" vertical="center" wrapText="1" shrinkToFit="1"/>
    </xf>
    <xf numFmtId="0" fontId="11" fillId="0" borderId="4" xfId="0" applyFont="1" applyFill="1" applyBorder="1" applyAlignment="1">
      <alignment vertical="top" wrapText="1"/>
    </xf>
    <xf numFmtId="0" fontId="16" fillId="0" borderId="3" xfId="0" applyFont="1" applyBorder="1" applyAlignment="1">
      <alignment vertical="center" wrapText="1" shrinkToFit="1"/>
    </xf>
    <xf numFmtId="0" fontId="16" fillId="0" borderId="10" xfId="0" applyFont="1" applyBorder="1" applyAlignment="1">
      <alignment horizontal="right" vertical="center"/>
    </xf>
    <xf numFmtId="0" fontId="14" fillId="0" borderId="14" xfId="0" applyFont="1" applyBorder="1" applyAlignment="1">
      <alignment horizontal="center" vertical="center"/>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shrinkToFit="1"/>
      <protection locked="0"/>
    </xf>
    <xf numFmtId="0" fontId="2" fillId="0" borderId="1" xfId="0" applyFont="1" applyBorder="1" applyAlignment="1" applyProtection="1">
      <alignment horizontal="center" vertical="center" wrapText="1" shrinkToFit="1"/>
      <protection locked="0"/>
    </xf>
    <xf numFmtId="164" fontId="2" fillId="0" borderId="4" xfId="0" applyNumberFormat="1" applyFont="1" applyBorder="1" applyAlignment="1" applyProtection="1">
      <alignment horizontal="center" vertical="center" wrapText="1" shrinkToFit="1"/>
      <protection locked="0"/>
    </xf>
    <xf numFmtId="0" fontId="36" fillId="0" borderId="42" xfId="0" quotePrefix="1" applyFont="1" applyBorder="1" applyAlignment="1" applyProtection="1">
      <alignment horizontal="center" vertical="center"/>
      <protection locked="0"/>
    </xf>
    <xf numFmtId="0" fontId="36" fillId="0" borderId="1" xfId="0" applyFont="1" applyBorder="1" applyAlignment="1" applyProtection="1">
      <alignment horizontal="center" vertical="center" wrapText="1" shrinkToFit="1"/>
    </xf>
    <xf numFmtId="164" fontId="36" fillId="0" borderId="43" xfId="0" applyNumberFormat="1" applyFont="1" applyBorder="1" applyAlignment="1" applyProtection="1">
      <alignment horizontal="center" vertical="center" wrapText="1" shrinkToFit="1"/>
    </xf>
    <xf numFmtId="0" fontId="14" fillId="0" borderId="47" xfId="0" applyFont="1" applyBorder="1" applyAlignment="1">
      <alignment horizontal="center" vertical="center"/>
    </xf>
    <xf numFmtId="0" fontId="2" fillId="0" borderId="48" xfId="0" applyFont="1" applyBorder="1" applyAlignment="1" applyProtection="1">
      <alignment horizontal="left" vertical="center" wrapText="1" shrinkToFit="1"/>
      <protection locked="0"/>
    </xf>
    <xf numFmtId="0" fontId="2" fillId="0" borderId="48" xfId="0" applyFont="1" applyBorder="1" applyAlignment="1" applyProtection="1">
      <alignment horizontal="center" vertical="center" wrapText="1" shrinkToFit="1"/>
      <protection locked="0"/>
    </xf>
    <xf numFmtId="164" fontId="2" fillId="0" borderId="49" xfId="0" applyNumberFormat="1" applyFont="1" applyBorder="1" applyAlignment="1" applyProtection="1">
      <alignment horizontal="center" vertical="center" wrapText="1" shrinkToFit="1"/>
      <protection locked="0"/>
    </xf>
    <xf numFmtId="0" fontId="36" fillId="0" borderId="44" xfId="0" quotePrefix="1" applyFont="1" applyBorder="1" applyAlignment="1" applyProtection="1">
      <alignment horizontal="center" vertical="center"/>
      <protection locked="0"/>
    </xf>
    <xf numFmtId="0" fontId="36" fillId="0" borderId="45" xfId="0" applyFont="1" applyBorder="1" applyAlignment="1" applyProtection="1">
      <alignment horizontal="center" vertical="center" wrapText="1" shrinkToFit="1"/>
    </xf>
    <xf numFmtId="164" fontId="36" fillId="0" borderId="46" xfId="0" applyNumberFormat="1" applyFont="1" applyBorder="1" applyAlignment="1" applyProtection="1">
      <alignment horizontal="center" vertical="center" wrapText="1" shrinkToFit="1"/>
    </xf>
    <xf numFmtId="49" fontId="4" fillId="0" borderId="28" xfId="0" applyNumberFormat="1" applyFont="1" applyBorder="1" applyAlignment="1" applyProtection="1">
      <alignment vertical="center" wrapText="1" shrinkToFit="1"/>
    </xf>
    <xf numFmtId="0" fontId="2" fillId="0" borderId="14" xfId="0" applyFont="1" applyBorder="1" applyAlignment="1" applyProtection="1">
      <alignment horizontal="center" vertical="center" wrapText="1" shrinkToFit="1"/>
      <protection locked="0"/>
    </xf>
    <xf numFmtId="0" fontId="38" fillId="9" borderId="3" xfId="0" applyFont="1" applyFill="1" applyBorder="1" applyAlignment="1" applyProtection="1">
      <alignment horizontal="center" vertical="center" wrapText="1"/>
    </xf>
    <xf numFmtId="0" fontId="14" fillId="9" borderId="4" xfId="0" applyFont="1" applyFill="1" applyBorder="1" applyAlignment="1" applyProtection="1">
      <alignment horizontal="center" vertical="center" wrapText="1" shrinkToFit="1"/>
    </xf>
    <xf numFmtId="0" fontId="31" fillId="0" borderId="14" xfId="0" applyFont="1" applyBorder="1" applyAlignment="1" applyProtection="1">
      <alignment horizontal="center" vertical="center" wrapText="1"/>
    </xf>
    <xf numFmtId="0" fontId="1" fillId="0" borderId="3" xfId="0" applyFont="1" applyBorder="1" applyAlignment="1">
      <alignment horizontal="left" vertical="top" wrapText="1" shrinkToFit="1"/>
    </xf>
    <xf numFmtId="0" fontId="29" fillId="0" borderId="0" xfId="0" applyFont="1" applyAlignment="1" applyProtection="1">
      <alignment horizontal="left"/>
      <protection locked="0"/>
    </xf>
    <xf numFmtId="0" fontId="35" fillId="0" borderId="20" xfId="0" applyFont="1" applyBorder="1" applyAlignment="1" applyProtection="1">
      <alignment horizontal="right" wrapText="1"/>
      <protection locked="0"/>
    </xf>
    <xf numFmtId="0" fontId="35" fillId="0" borderId="0" xfId="0" applyFont="1" applyBorder="1" applyAlignment="1" applyProtection="1">
      <alignment horizontal="right" wrapText="1"/>
      <protection locked="0"/>
    </xf>
    <xf numFmtId="0" fontId="35" fillId="0" borderId="0" xfId="0" applyFont="1" applyBorder="1" applyAlignment="1">
      <alignment horizontal="left"/>
    </xf>
    <xf numFmtId="0" fontId="4" fillId="0" borderId="6" xfId="0" applyFont="1" applyBorder="1" applyAlignment="1" applyProtection="1">
      <alignment horizontal="left" vertical="center" wrapText="1" shrinkToFit="1"/>
    </xf>
    <xf numFmtId="0" fontId="4" fillId="0" borderId="5" xfId="0" applyFont="1" applyBorder="1" applyAlignment="1" applyProtection="1">
      <alignment horizontal="left" vertical="center" wrapText="1" shrinkToFit="1"/>
    </xf>
    <xf numFmtId="0" fontId="4" fillId="0" borderId="17" xfId="0" applyFont="1" applyBorder="1" applyAlignment="1" applyProtection="1">
      <alignment horizontal="left" vertical="center" wrapText="1" shrinkToFit="1"/>
    </xf>
    <xf numFmtId="0" fontId="9" fillId="0" borderId="16" xfId="0" applyFont="1" applyBorder="1" applyAlignment="1" applyProtection="1">
      <alignment horizontal="left" vertical="center" wrapText="1" shrinkToFit="1"/>
      <protection locked="0"/>
    </xf>
    <xf numFmtId="0" fontId="9" fillId="0" borderId="5" xfId="0" applyFont="1" applyBorder="1" applyAlignment="1" applyProtection="1">
      <alignment horizontal="left" vertical="center" wrapText="1" shrinkToFit="1"/>
      <protection locked="0"/>
    </xf>
    <xf numFmtId="0" fontId="9" fillId="0" borderId="7" xfId="0" applyFont="1" applyBorder="1" applyAlignment="1" applyProtection="1">
      <alignment horizontal="left" vertical="center" wrapText="1" shrinkToFit="1"/>
      <protection locked="0"/>
    </xf>
    <xf numFmtId="0" fontId="9" fillId="0" borderId="53" xfId="0" applyFont="1" applyBorder="1" applyAlignment="1" applyProtection="1">
      <alignment horizontal="left" vertical="center" wrapText="1" shrinkToFit="1"/>
      <protection locked="0"/>
    </xf>
    <xf numFmtId="0" fontId="19" fillId="0" borderId="8" xfId="0" applyFont="1" applyFill="1" applyBorder="1" applyAlignment="1" applyProtection="1">
      <alignment horizontal="left" vertical="center" wrapText="1" shrinkToFit="1"/>
    </xf>
    <xf numFmtId="0" fontId="19" fillId="0" borderId="10" xfId="0" applyFont="1" applyFill="1" applyBorder="1" applyAlignment="1" applyProtection="1">
      <alignment horizontal="left" vertical="center" wrapText="1" shrinkToFit="1"/>
    </xf>
    <xf numFmtId="0" fontId="19" fillId="0" borderId="3" xfId="0" applyFont="1" applyFill="1" applyBorder="1" applyAlignment="1" applyProtection="1">
      <alignment horizontal="left" vertical="center" wrapText="1" shrinkToFit="1"/>
    </xf>
    <xf numFmtId="0" fontId="9" fillId="0" borderId="4" xfId="0" applyFont="1" applyBorder="1" applyAlignment="1" applyProtection="1">
      <alignment horizontal="left" vertical="center" wrapText="1" shrinkToFit="1"/>
      <protection locked="0"/>
    </xf>
    <xf numFmtId="0" fontId="9" fillId="0" borderId="10" xfId="0" applyFont="1" applyBorder="1" applyAlignment="1" applyProtection="1">
      <alignment horizontal="left" vertical="center" wrapText="1" shrinkToFit="1"/>
      <protection locked="0"/>
    </xf>
    <xf numFmtId="0" fontId="9" fillId="0" borderId="13" xfId="0" applyFont="1" applyBorder="1" applyAlignment="1" applyProtection="1">
      <alignment horizontal="left" vertical="center" wrapText="1" shrinkToFit="1"/>
      <protection locked="0"/>
    </xf>
    <xf numFmtId="0" fontId="19" fillId="0" borderId="8" xfId="0" applyFont="1" applyBorder="1" applyAlignment="1" applyProtection="1">
      <alignment horizontal="left" vertical="center" wrapText="1" shrinkToFit="1"/>
    </xf>
    <xf numFmtId="0" fontId="19" fillId="0" borderId="10" xfId="0" applyFont="1" applyBorder="1" applyAlignment="1" applyProtection="1">
      <alignment horizontal="left" vertical="center" wrapText="1" shrinkToFit="1"/>
    </xf>
    <xf numFmtId="0" fontId="19" fillId="0" borderId="3" xfId="0" applyFont="1" applyBorder="1" applyAlignment="1" applyProtection="1">
      <alignment horizontal="left" vertical="center" wrapText="1" shrinkToFit="1"/>
    </xf>
    <xf numFmtId="49" fontId="9" fillId="0" borderId="4" xfId="0" applyNumberFormat="1" applyFont="1" applyBorder="1" applyAlignment="1" applyProtection="1">
      <alignment horizontal="left" vertical="center" wrapText="1" shrinkToFit="1"/>
      <protection locked="0"/>
    </xf>
    <xf numFmtId="49" fontId="9" fillId="0" borderId="10" xfId="0" applyNumberFormat="1" applyFont="1" applyBorder="1" applyAlignment="1" applyProtection="1">
      <alignment horizontal="left" vertical="center" wrapText="1" shrinkToFit="1"/>
      <protection locked="0"/>
    </xf>
    <xf numFmtId="49" fontId="9" fillId="0" borderId="13" xfId="0" applyNumberFormat="1" applyFont="1" applyBorder="1" applyAlignment="1" applyProtection="1">
      <alignment horizontal="left" vertical="center" wrapText="1" shrinkToFit="1"/>
      <protection locked="0"/>
    </xf>
    <xf numFmtId="0" fontId="19" fillId="0" borderId="54" xfId="0" applyFont="1" applyBorder="1" applyAlignment="1" applyProtection="1">
      <alignment horizontal="left" vertical="center" wrapText="1" shrinkToFit="1"/>
    </xf>
    <xf numFmtId="0" fontId="19" fillId="0" borderId="28" xfId="0" applyFont="1" applyBorder="1" applyAlignment="1" applyProtection="1">
      <alignment horizontal="left" vertical="center" wrapText="1" shrinkToFit="1"/>
    </xf>
    <xf numFmtId="49" fontId="4" fillId="0" borderId="28" xfId="0" applyNumberFormat="1" applyFont="1" applyBorder="1" applyAlignment="1" applyProtection="1">
      <alignment horizontal="center" vertical="center" wrapText="1" shrinkToFit="1"/>
      <protection locked="0"/>
    </xf>
    <xf numFmtId="3" fontId="13" fillId="0" borderId="28" xfId="0" applyNumberFormat="1" applyFont="1" applyBorder="1" applyAlignment="1" applyProtection="1">
      <alignment horizontal="center" vertical="center" wrapText="1" shrinkToFit="1"/>
    </xf>
    <xf numFmtId="0" fontId="39" fillId="0" borderId="39" xfId="0" applyFont="1" applyBorder="1" applyAlignment="1" applyProtection="1">
      <alignment horizontal="center" vertical="center" wrapText="1"/>
    </xf>
    <xf numFmtId="0" fontId="39" fillId="0" borderId="40" xfId="0" applyFont="1" applyBorder="1" applyAlignment="1" applyProtection="1">
      <alignment horizontal="center" vertical="center"/>
    </xf>
    <xf numFmtId="0" fontId="39" fillId="0" borderId="41" xfId="0" applyFont="1" applyBorder="1" applyAlignment="1" applyProtection="1">
      <alignment horizontal="center" vertical="center"/>
    </xf>
    <xf numFmtId="0" fontId="39" fillId="0" borderId="42" xfId="0" applyFont="1" applyBorder="1" applyAlignment="1" applyProtection="1">
      <alignment horizontal="center" vertical="center"/>
    </xf>
    <xf numFmtId="0" fontId="39" fillId="0" borderId="1" xfId="0" applyFont="1" applyBorder="1" applyAlignment="1" applyProtection="1">
      <alignment horizontal="center" vertical="center"/>
    </xf>
    <xf numFmtId="0" fontId="39" fillId="0" borderId="43" xfId="0" applyFont="1" applyBorder="1" applyAlignment="1" applyProtection="1">
      <alignment horizontal="center" vertical="center"/>
    </xf>
    <xf numFmtId="0" fontId="19" fillId="0" borderId="8" xfId="0" applyFont="1" applyBorder="1" applyAlignment="1" applyProtection="1">
      <alignment horizontal="center" vertical="center" wrapText="1" shrinkToFit="1"/>
    </xf>
    <xf numFmtId="0" fontId="19" fillId="0" borderId="10" xfId="0" applyFont="1" applyBorder="1" applyAlignment="1" applyProtection="1">
      <alignment horizontal="center" vertical="center" wrapText="1" shrinkToFit="1"/>
    </xf>
    <xf numFmtId="0" fontId="4" fillId="0" borderId="68" xfId="0" applyFont="1" applyBorder="1" applyAlignment="1" applyProtection="1">
      <alignment horizontal="center" vertical="center" wrapText="1" shrinkToFit="1"/>
    </xf>
    <xf numFmtId="0" fontId="4" fillId="0" borderId="11" xfId="0" applyFont="1" applyBorder="1" applyAlignment="1" applyProtection="1">
      <alignment horizontal="center" vertical="center" wrapText="1" shrinkToFit="1"/>
    </xf>
    <xf numFmtId="0" fontId="4" fillId="0" borderId="69" xfId="0" applyFont="1" applyBorder="1" applyAlignment="1" applyProtection="1">
      <alignment horizontal="center" vertical="center" wrapText="1" shrinkToFit="1"/>
    </xf>
    <xf numFmtId="0" fontId="19" fillId="0" borderId="6" xfId="0" applyFont="1" applyBorder="1" applyAlignment="1" applyProtection="1">
      <alignment horizontal="center" vertical="center" wrapText="1" shrinkToFit="1"/>
    </xf>
    <xf numFmtId="0" fontId="19" fillId="0" borderId="5" xfId="0" applyFont="1" applyBorder="1" applyAlignment="1" applyProtection="1">
      <alignment horizontal="center" vertical="center" wrapText="1" shrinkToFit="1"/>
    </xf>
    <xf numFmtId="0" fontId="19" fillId="0" borderId="9" xfId="0" applyFont="1" applyBorder="1" applyAlignment="1" applyProtection="1">
      <alignment horizontal="center" vertical="center" wrapText="1" shrinkToFit="1"/>
    </xf>
    <xf numFmtId="0" fontId="35" fillId="0" borderId="18" xfId="0" applyFont="1" applyBorder="1" applyAlignment="1" applyProtection="1">
      <alignment horizontal="center" wrapText="1"/>
    </xf>
    <xf numFmtId="0" fontId="35" fillId="0" borderId="12" xfId="0" applyFont="1" applyBorder="1" applyAlignment="1" applyProtection="1">
      <alignment horizontal="center" wrapText="1"/>
    </xf>
    <xf numFmtId="0" fontId="16" fillId="0" borderId="63" xfId="0" applyFont="1" applyBorder="1" applyAlignment="1" applyProtection="1">
      <alignment horizontal="center" vertical="center" wrapText="1"/>
    </xf>
    <xf numFmtId="0" fontId="16" fillId="0" borderId="64" xfId="0" applyFont="1" applyBorder="1" applyAlignment="1" applyProtection="1">
      <alignment horizontal="center" vertical="center" wrapText="1"/>
    </xf>
    <xf numFmtId="0" fontId="16" fillId="0" borderId="65" xfId="0" applyFont="1" applyBorder="1" applyAlignment="1" applyProtection="1">
      <alignment horizontal="center" vertical="center" wrapText="1"/>
    </xf>
    <xf numFmtId="0" fontId="4" fillId="0" borderId="3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6" xfId="0" applyFont="1" applyFill="1" applyBorder="1" applyAlignment="1">
      <alignment horizontal="center" vertical="center"/>
    </xf>
    <xf numFmtId="0" fontId="0" fillId="0" borderId="20" xfId="0" applyBorder="1" applyAlignment="1">
      <alignment wrapText="1"/>
    </xf>
    <xf numFmtId="0" fontId="0" fillId="0" borderId="0" xfId="0" applyBorder="1" applyAlignment="1">
      <alignment wrapText="1"/>
    </xf>
    <xf numFmtId="0" fontId="7" fillId="0" borderId="20" xfId="25" applyBorder="1" applyAlignment="1" applyProtection="1">
      <alignment wrapText="1"/>
      <protection locked="0"/>
    </xf>
    <xf numFmtId="0" fontId="7" fillId="0" borderId="0" xfId="25" applyBorder="1" applyAlignment="1" applyProtection="1">
      <alignment wrapText="1"/>
      <protection locked="0"/>
    </xf>
    <xf numFmtId="0" fontId="11" fillId="0" borderId="34"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66" xfId="0" applyFont="1" applyBorder="1" applyAlignment="1" applyProtection="1">
      <alignment horizontal="center" vertical="center"/>
    </xf>
    <xf numFmtId="0" fontId="11" fillId="0" borderId="35" xfId="0" applyFont="1" applyBorder="1" applyAlignment="1" applyProtection="1">
      <alignment horizontal="center" vertical="center"/>
    </xf>
    <xf numFmtId="0" fontId="11" fillId="0" borderId="36" xfId="0" applyFont="1" applyBorder="1" applyAlignment="1" applyProtection="1">
      <alignment horizontal="center" vertical="center"/>
    </xf>
    <xf numFmtId="0" fontId="11" fillId="0" borderId="67" xfId="0" applyFont="1" applyBorder="1" applyAlignment="1" applyProtection="1">
      <alignment horizontal="center" vertical="center"/>
    </xf>
    <xf numFmtId="0" fontId="21" fillId="0" borderId="52" xfId="0" applyFont="1" applyBorder="1" applyAlignment="1">
      <alignment horizontal="center" vertical="center" wrapText="1"/>
    </xf>
    <xf numFmtId="0" fontId="21" fillId="0" borderId="57"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53" xfId="0" applyFont="1" applyBorder="1" applyAlignment="1">
      <alignment horizontal="center" vertical="center" wrapText="1"/>
    </xf>
    <xf numFmtId="0" fontId="11" fillId="0" borderId="28" xfId="0" applyFont="1" applyFill="1" applyBorder="1" applyAlignment="1">
      <alignment horizontal="center" vertical="top" wrapText="1"/>
    </xf>
    <xf numFmtId="0" fontId="11" fillId="0" borderId="59" xfId="0" applyFont="1" applyFill="1" applyBorder="1" applyAlignment="1">
      <alignment horizontal="center" vertical="top" wrapText="1"/>
    </xf>
    <xf numFmtId="0" fontId="38" fillId="0" borderId="61" xfId="0" applyFont="1" applyBorder="1" applyAlignment="1">
      <alignment horizontal="left" vertical="center" wrapText="1"/>
    </xf>
    <xf numFmtId="0" fontId="38" fillId="0" borderId="62" xfId="0" applyFont="1" applyBorder="1" applyAlignment="1">
      <alignment horizontal="left" vertical="center" wrapText="1"/>
    </xf>
    <xf numFmtId="0" fontId="31" fillId="0" borderId="0" xfId="0" applyFont="1" applyBorder="1" applyAlignment="1">
      <alignment horizontal="right" vertical="top"/>
    </xf>
    <xf numFmtId="0" fontId="11" fillId="0" borderId="56" xfId="0" applyFont="1" applyFill="1" applyBorder="1" applyAlignment="1">
      <alignment horizontal="left" vertical="top" wrapText="1"/>
    </xf>
    <xf numFmtId="0" fontId="11" fillId="0" borderId="38" xfId="0" applyFont="1" applyFill="1" applyBorder="1" applyAlignment="1">
      <alignment horizontal="left" vertical="top" wrapText="1"/>
    </xf>
    <xf numFmtId="0" fontId="11" fillId="0" borderId="14" xfId="0" applyFont="1" applyFill="1" applyBorder="1" applyAlignment="1">
      <alignment horizontal="left" vertical="top" wrapText="1"/>
    </xf>
    <xf numFmtId="0" fontId="11" fillId="0" borderId="1" xfId="0" applyFont="1" applyFill="1" applyBorder="1" applyAlignment="1">
      <alignment horizontal="left" vertical="top" wrapText="1"/>
    </xf>
    <xf numFmtId="0" fontId="17" fillId="0" borderId="47" xfId="0" applyFont="1" applyBorder="1" applyAlignment="1">
      <alignment horizontal="center" vertical="center" wrapText="1"/>
    </xf>
    <xf numFmtId="0" fontId="17" fillId="0" borderId="48" xfId="0" applyFont="1" applyBorder="1" applyAlignment="1">
      <alignment horizontal="center" vertical="center" wrapText="1"/>
    </xf>
    <xf numFmtId="0" fontId="38" fillId="0" borderId="15"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58" xfId="0" applyFont="1" applyBorder="1" applyAlignment="1">
      <alignment horizontal="center" vertical="center" wrapText="1"/>
    </xf>
    <xf numFmtId="0" fontId="28" fillId="0" borderId="0" xfId="0" applyFont="1" applyFill="1" applyAlignment="1">
      <alignment horizontal="left" vertical="top" wrapText="1"/>
    </xf>
    <xf numFmtId="0" fontId="26" fillId="0" borderId="0" xfId="0" applyFont="1" applyFill="1" applyBorder="1" applyAlignment="1">
      <alignment wrapText="1"/>
    </xf>
    <xf numFmtId="0" fontId="26" fillId="0" borderId="0" xfId="0" applyFont="1" applyFill="1" applyAlignment="1"/>
    <xf numFmtId="0" fontId="28" fillId="0" borderId="0" xfId="0" quotePrefix="1" applyFont="1" applyFill="1" applyAlignment="1"/>
    <xf numFmtId="0" fontId="26" fillId="0" borderId="0" xfId="0" applyFont="1" applyAlignment="1">
      <alignment horizontal="left" vertical="top" wrapText="1"/>
    </xf>
    <xf numFmtId="0" fontId="0" fillId="0" borderId="4"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29" fillId="0" borderId="0" xfId="0" applyFont="1" applyProtection="1"/>
    <xf numFmtId="0" fontId="26" fillId="0" borderId="0" xfId="0" applyFont="1" applyProtection="1"/>
    <xf numFmtId="0" fontId="28" fillId="0" borderId="0" xfId="0" applyFont="1" applyAlignment="1" applyProtection="1">
      <alignment horizontal="left" vertical="center" wrapText="1"/>
    </xf>
    <xf numFmtId="0" fontId="26" fillId="0" borderId="0" xfId="0" applyFont="1" applyAlignment="1" applyProtection="1"/>
    <xf numFmtId="0" fontId="28" fillId="0" borderId="0" xfId="0" applyFont="1" applyAlignment="1" applyProtection="1">
      <alignment horizontal="left" vertical="top" wrapText="1"/>
    </xf>
    <xf numFmtId="0" fontId="28" fillId="0" borderId="0" xfId="0" applyFont="1" applyAlignment="1">
      <alignment horizontal="left" vertical="top" wrapText="1"/>
    </xf>
    <xf numFmtId="0" fontId="26" fillId="0" borderId="4" xfId="0" applyFont="1" applyBorder="1" applyAlignment="1" applyProtection="1">
      <alignment horizontal="left" vertical="center"/>
    </xf>
    <xf numFmtId="0" fontId="26" fillId="0" borderId="10" xfId="0" applyFont="1" applyBorder="1" applyAlignment="1" applyProtection="1">
      <alignment horizontal="left" vertical="center"/>
    </xf>
    <xf numFmtId="0" fontId="26" fillId="0" borderId="3" xfId="0" applyFont="1" applyBorder="1" applyAlignment="1" applyProtection="1">
      <alignment horizontal="left" vertical="center"/>
    </xf>
    <xf numFmtId="0" fontId="33" fillId="5" borderId="18" xfId="0" applyFont="1" applyFill="1" applyBorder="1" applyAlignment="1">
      <alignment horizontal="left" wrapText="1"/>
    </xf>
    <xf numFmtId="0" fontId="33" fillId="5" borderId="12" xfId="0" applyFont="1" applyFill="1" applyBorder="1" applyAlignment="1">
      <alignment horizontal="left" wrapText="1"/>
    </xf>
    <xf numFmtId="0" fontId="33" fillId="5" borderId="19" xfId="0" applyFont="1" applyFill="1" applyBorder="1" applyAlignment="1">
      <alignment horizontal="left" wrapText="1"/>
    </xf>
    <xf numFmtId="0" fontId="0" fillId="0" borderId="0" xfId="0" applyAlignment="1">
      <alignment horizontal="left" wrapText="1"/>
    </xf>
  </cellXfs>
  <cellStyles count="26">
    <cellStyle name="Besuchter Hyperlink" xfId="4" builtinId="9" hidden="1"/>
    <cellStyle name="Besuchter Hyperlink" xfId="6" builtinId="9" hidden="1"/>
    <cellStyle name="Besuchter Hyperlink" xfId="8" builtinId="9" hidden="1"/>
    <cellStyle name="Besuchter Hyperlink" xfId="10" builtinId="9" hidden="1"/>
    <cellStyle name="Besuchter Hyperlink" xfId="12" builtinId="9" hidden="1"/>
    <cellStyle name="Besuchter Hyperlink" xfId="14" builtinId="9" hidden="1"/>
    <cellStyle name="Besuchter Hyperlink" xfId="16" builtinId="9" hidden="1"/>
    <cellStyle name="Besuchter Hyperlink" xfId="18" builtinId="9" hidden="1"/>
    <cellStyle name="Besuchter Hyperlink" xfId="19" builtinId="9" hidden="1"/>
    <cellStyle name="Besuchter Hyperlink" xfId="20" builtinId="9" hidden="1"/>
    <cellStyle name="Besuchter Hyperlink" xfId="21" builtinId="9" hidden="1"/>
    <cellStyle name="Besuchter Hyperlink" xfId="22" builtinId="9"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Link" xfId="25" builtinId="8"/>
    <cellStyle name="Modul" xfId="2" xr:uid="{00000000-0005-0000-0000-000015000000}"/>
    <cellStyle name="Modulgruppe" xfId="1" xr:uid="{00000000-0005-0000-0000-000016000000}"/>
    <cellStyle name="Standard" xfId="0" builtinId="0"/>
    <cellStyle name="Standard 2" xfId="23" xr:uid="{00000000-0005-0000-0000-000018000000}"/>
    <cellStyle name="Untermodul" xfId="24" xr:uid="{00000000-0005-0000-0000-000019000000}"/>
  </cellStyles>
  <dxfs count="93">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9" defaultPivotStyle="PivotStyleMedium4"/>
  <colors>
    <mruColors>
      <color rgb="FF1038E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69850</xdr:colOff>
          <xdr:row>58</xdr:row>
          <xdr:rowOff>31750</xdr:rowOff>
        </xdr:from>
        <xdr:to>
          <xdr:col>3</xdr:col>
          <xdr:colOff>800100</xdr:colOff>
          <xdr:row>59</xdr:row>
          <xdr:rowOff>38100</xdr:rowOff>
        </xdr:to>
        <xdr:sp macro="" textlink="">
          <xdr:nvSpPr>
            <xdr:cNvPr id="22529" name="Option Button 1" descr=" Nein" hidden="1">
              <a:extLst>
                <a:ext uri="{63B3BB69-23CF-44E3-9099-C40C66FF867C}">
                  <a14:compatExt spid="_x0000_s22529"/>
                </a:ext>
                <a:ext uri="{FF2B5EF4-FFF2-40B4-BE49-F238E27FC236}">
                  <a16:creationId xmlns:a16="http://schemas.microsoft.com/office/drawing/2014/main" id="{00000000-0008-0000-0000-00000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469900</xdr:colOff>
          <xdr:row>58</xdr:row>
          <xdr:rowOff>31750</xdr:rowOff>
        </xdr:from>
        <xdr:to>
          <xdr:col>3</xdr:col>
          <xdr:colOff>69850</xdr:colOff>
          <xdr:row>59</xdr:row>
          <xdr:rowOff>19050</xdr:rowOff>
        </xdr:to>
        <xdr:sp macro="" textlink="">
          <xdr:nvSpPr>
            <xdr:cNvPr id="22530" name="Option Button 2" descr=" Ja" hidden="1">
              <a:extLst>
                <a:ext uri="{63B3BB69-23CF-44E3-9099-C40C66FF867C}">
                  <a14:compatExt spid="_x0000_s22530"/>
                </a:ext>
                <a:ext uri="{FF2B5EF4-FFF2-40B4-BE49-F238E27FC236}">
                  <a16:creationId xmlns:a16="http://schemas.microsoft.com/office/drawing/2014/main" id="{00000000-0008-0000-0000-00000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BWL_Bachelor_2006_V2013" displayName="BWL_Bachelor_2006_V2013" ref="A1:G120" totalsRowShown="0">
  <autoFilter ref="A1:G120" xr:uid="{00000000-0009-0000-0100-000002000000}"/>
  <tableColumns count="7">
    <tableColumn id="1" xr3:uid="{00000000-0010-0000-0000-000001000000}" name="Header" dataDxfId="76"/>
    <tableColumn id="2" xr3:uid="{00000000-0010-0000-0000-000002000000}" name="Modul ID" dataDxfId="75"/>
    <tableColumn id="3" xr3:uid="{00000000-0010-0000-0000-000003000000}" name="Pool" dataDxfId="74"/>
    <tableColumn id="4" xr3:uid="{00000000-0010-0000-0000-000004000000}" name="Prüf.Nr." dataDxfId="73"/>
    <tableColumn id="5" xr3:uid="{00000000-0010-0000-0000-000005000000}" name="Name" dataDxfId="72"/>
    <tableColumn id="6" xr3:uid="{00000000-0010-0000-0000-000006000000}" name="Credits" dataDxfId="71"/>
    <tableColumn id="7" xr3:uid="{0EB1088E-2855-4994-9967-6A6FE71701FC}" name="Verantwortlich" dataDxfId="70"/>
  </tableColumns>
  <tableStyleInfo name="TableStyleMedium7"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9000000}" name="MuU_Master_2013" displayName="MuU_Master_2013" ref="A1:G91" totalsRowShown="0">
  <autoFilter ref="A1:G91" xr:uid="{00000000-0009-0000-0100-000009000000}"/>
  <tableColumns count="7">
    <tableColumn id="1" xr3:uid="{00000000-0010-0000-0900-000001000000}" name="Header" dataDxfId="34"/>
    <tableColumn id="2" xr3:uid="{00000000-0010-0000-0900-000002000000}" name="Modul ID" dataDxfId="33"/>
    <tableColumn id="3" xr3:uid="{00000000-0010-0000-0900-000003000000}" name="Pool" dataDxfId="32"/>
    <tableColumn id="4" xr3:uid="{00000000-0010-0000-0900-000004000000}" name="Prüf.Nr." dataDxfId="31"/>
    <tableColumn id="5" xr3:uid="{00000000-0010-0000-0900-000005000000}" name="Name" dataDxfId="30"/>
    <tableColumn id="6" xr3:uid="{00000000-0010-0000-0900-000006000000}" name="Credits" dataDxfId="29"/>
    <tableColumn id="7" xr3:uid="{0885212C-4DCB-49C1-857B-50C5E97C6B04}" name="Verantwortlich" dataDxfId="28"/>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A000000}" name="VWL_Bachelor_2013" displayName="VWL_Bachelor_2013" ref="A1:G108" totalsRowShown="0">
  <autoFilter ref="A1:G108" xr:uid="{00000000-0009-0000-0100-000007000000}"/>
  <tableColumns count="7">
    <tableColumn id="1" xr3:uid="{00000000-0010-0000-0A00-000001000000}" name="Header" dataDxfId="27"/>
    <tableColumn id="2" xr3:uid="{00000000-0010-0000-0A00-000002000000}" name="Modul ID" dataDxfId="26"/>
    <tableColumn id="3" xr3:uid="{00000000-0010-0000-0A00-000003000000}" name="Pool" dataDxfId="25"/>
    <tableColumn id="4" xr3:uid="{00000000-0010-0000-0A00-000004000000}" name="Prüf.Nr." dataDxfId="24"/>
    <tableColumn id="5" xr3:uid="{00000000-0010-0000-0A00-000005000000}" name="Name" dataDxfId="23"/>
    <tableColumn id="6" xr3:uid="{00000000-0010-0000-0A00-000006000000}" name="Credits" dataDxfId="22"/>
    <tableColumn id="7" xr3:uid="{B4049D37-6E83-4787-864C-F27754F50B37}" name="Verantwortlich" dataDxfId="21"/>
  </tableColumns>
  <tableStyleInfo name="TableStyleMedium7"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VWL_Master_2009_V2013" displayName="VWL_Master_2009_V2013" ref="A1:G89" totalsRowShown="0">
  <autoFilter ref="A1:G89" xr:uid="{00000000-0009-0000-0100-000005000000}"/>
  <tableColumns count="7">
    <tableColumn id="1" xr3:uid="{00000000-0010-0000-0B00-000001000000}" name="Header" dataDxfId="20"/>
    <tableColumn id="2" xr3:uid="{00000000-0010-0000-0B00-000002000000}" name="Modul ID" dataDxfId="19"/>
    <tableColumn id="3" xr3:uid="{00000000-0010-0000-0B00-000003000000}" name="Pool" dataDxfId="18"/>
    <tableColumn id="4" xr3:uid="{00000000-0010-0000-0B00-000004000000}" name="Prüf.Nr." dataDxfId="17"/>
    <tableColumn id="5" xr3:uid="{00000000-0010-0000-0B00-000005000000}" name="Name" dataDxfId="16"/>
    <tableColumn id="6" xr3:uid="{00000000-0010-0000-0B00-000006000000}" name="Credits" dataDxfId="15"/>
    <tableColumn id="7" xr3:uid="{B45DF62C-5013-4DB5-9C17-141036A9F649}" name="Verantwortlich" dataDxfId="14"/>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ListeStudiengaenge" displayName="ListeStudiengaenge" ref="A35:M47" totalsRowShown="0">
  <autoFilter ref="A35:M47" xr:uid="{00000000-0009-0000-0100-000006000000}"/>
  <tableColumns count="13">
    <tableColumn id="1" xr3:uid="{00000000-0010-0000-0C00-000001000000}" name="Studiengangkürzel"/>
    <tableColumn id="9" xr3:uid="{00000000-0010-0000-0C00-000009000000}" name="StudiengangsTyp"/>
    <tableColumn id="3" xr3:uid="{00000000-0010-0000-0C00-000003000000}" name="SemesterUmfang" dataDxfId="85">
      <calculatedColumnFormula>IF(ListeStudiengaenge[[#This Row],[Studiengangkürzel]]&lt;&gt;"",INDIRECT(CONCATENATE("$",ListeStudiengaenge[[#This Row],[StudiengangsTyp]],"$15")),"")</calculatedColumnFormula>
    </tableColumn>
    <tableColumn id="8" xr3:uid="{00000000-0010-0000-0C00-000008000000}" name="Basis-Einstufungs-Fachsemester"/>
    <tableColumn id="17" xr3:uid="{00000000-0010-0000-0C00-000011000000}" name="AnsprechpartnerZPA"/>
    <tableColumn id="16" xr3:uid="{00000000-0010-0000-0C00-000010000000}" name="Spalte5" dataDxfId="84">
      <calculatedColumnFormula>IF(ListeStudiengaenge[[#This Row],[SemesterUmfang]]&lt;&gt;"",INDIRECT(CONCATENATE("$",ListeStudiengaenge[[#This Row],[AnsprechpartnerZPA]],"$14")),"")</calculatedColumnFormula>
    </tableColumn>
    <tableColumn id="15" xr3:uid="{00000000-0010-0000-0C00-00000F000000}" name="Spalte4" dataDxfId="83">
      <calculatedColumnFormula>IF(ListeStudiengaenge[[#This Row],[Basis-Einstufungs-Fachsemester]]&lt;&gt;"",INDIRECT(CONCATENATE("$",ListeStudiengaenge[[#This Row],[Spalte5]],"$14")),"")</calculatedColumnFormula>
    </tableColumn>
    <tableColumn id="14" xr3:uid="{00000000-0010-0000-0C00-00000E000000}" name="Spalte3" dataDxfId="82">
      <calculatedColumnFormula>IF(ListeStudiengaenge[[#This Row],[AnsprechpartnerZPA]]&lt;&gt;"",INDIRECT(CONCATENATE("$",ListeStudiengaenge[[#This Row],[Spalte4]],"$14")),"")</calculatedColumnFormula>
    </tableColumn>
    <tableColumn id="13" xr3:uid="{00000000-0010-0000-0C00-00000D000000}" name="Spalte2" dataDxfId="81">
      <calculatedColumnFormula>IF(ListeStudiengaenge[[#This Row],[Spalte5]]&lt;&gt;"",INDIRECT(CONCATENATE("$",ListeStudiengaenge[[#This Row],[Spalte3]],"$14")),"")</calculatedColumnFormula>
    </tableColumn>
    <tableColumn id="12" xr3:uid="{00000000-0010-0000-0C00-00000C000000}" name="Spalte1" dataDxfId="80">
      <calculatedColumnFormula>IF(ListeStudiengaenge[[#This Row],[Spalte4]]&lt;&gt;"",INDIRECT(CONCATENATE("$",ListeStudiengaenge[[#This Row],[Spalte2]],"$14")),"")</calculatedColumnFormula>
    </tableColumn>
    <tableColumn id="10" xr3:uid="{00000000-0010-0000-0C00-00000A000000}" name="EinstufungsFaktorKBF" dataDxfId="79">
      <calculatedColumnFormula>IF(AND(ListeStudiengaenge[[#This Row],[Studiengangkürzel]]&lt;&gt;"",OR(ListeStudiengaenge[[#This Row],[StudiengangsTyp]]="D",ListeStudiengaenge[[#This Row],[StudiengangsTyp]]="O")),INDIRECT(CONCATENATE("Z14S",CODE(ListeStudiengaenge[[#This Row],[StudiengangsTyp]])-63),FALSE),"")</calculatedColumnFormula>
    </tableColumn>
    <tableColumn id="11" xr3:uid="{00000000-0010-0000-0C00-00000B000000}" name="FachsemestermodifikatorKBF" dataDxfId="78">
      <calculatedColumnFormula>IF(AND(ListeStudiengaenge[[#This Row],[Studiengangkürzel]]&lt;&gt;"",OR(ListeStudiengaenge[[#This Row],[StudiengangsTyp]]="D",ListeStudiengaenge[[#This Row],[StudiengangsTyp]]="O")),INDIRECT(CONCATENATE("Z18S",CODE(ListeStudiengaenge[[#This Row],[StudiengangsTyp]])-63),FALSE),"")</calculatedColumnFormula>
    </tableColumn>
    <tableColumn id="2" xr3:uid="{00000000-0010-0000-0C00-000002000000}" name="Prüfungsauschuss" dataDxfId="77"/>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D000000}" name="Tabelle21" displayName="Tabelle21" ref="A50:A55" totalsRowShown="0">
  <autoFilter ref="A50:A55" xr:uid="{00000000-0009-0000-0100-000015000000}"/>
  <tableColumns count="1">
    <tableColumn id="1" xr3:uid="{00000000-0010-0000-0D00-000001000000}" name="VorsitzendeP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1000000}" name="BWL_EaF_Master_2015" displayName="BWL_EaF_Master_2015" ref="A1:G69" totalsRowShown="0">
  <autoFilter ref="A1:G69" xr:uid="{00000000-0009-0000-0100-000014000000}"/>
  <tableColumns count="7">
    <tableColumn id="1" xr3:uid="{00000000-0010-0000-0100-000001000000}" name="Header" dataDxfId="69"/>
    <tableColumn id="2" xr3:uid="{00000000-0010-0000-0100-000002000000}" name="Modul ID" dataDxfId="68"/>
    <tableColumn id="3" xr3:uid="{00000000-0010-0000-0100-000003000000}" name="Pool" dataDxfId="67"/>
    <tableColumn id="4" xr3:uid="{00000000-0010-0000-0100-000004000000}" name="Prüf.Nr." dataDxfId="66"/>
    <tableColumn id="5" xr3:uid="{00000000-0010-0000-0100-000005000000}" name="Name" dataDxfId="65"/>
    <tableColumn id="6" xr3:uid="{00000000-0010-0000-0100-000006000000}" name="Credits" dataDxfId="64"/>
    <tableColumn id="7" xr3:uid="{DF42B405-9A79-4752-A880-665AD97EC042}" name="Verantwortlich" dataDxfId="6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2000000}" name="GOEMIK_Master_2016" displayName="GOEMIK_Master_2016" ref="A1:G58" totalsRowShown="0">
  <autoFilter ref="A1:G58" xr:uid="{00000000-0009-0000-0100-000012000000}"/>
  <tableColumns count="7">
    <tableColumn id="1" xr3:uid="{00000000-0010-0000-0200-000001000000}" name="Header" dataDxfId="62"/>
    <tableColumn id="2" xr3:uid="{00000000-0010-0000-0200-000002000000}" name="Modul ID" dataDxfId="61"/>
    <tableColumn id="3" xr3:uid="{00000000-0010-0000-0200-000003000000}" name="Pool" dataDxfId="60"/>
    <tableColumn id="4" xr3:uid="{00000000-0010-0000-0200-000004000000}" name="Prüf.Nr." dataDxfId="59"/>
    <tableColumn id="5" xr3:uid="{00000000-0010-0000-0200-000005000000}" name="Name" dataDxfId="58"/>
    <tableColumn id="6" xr3:uid="{00000000-0010-0000-0200-000006000000}" name="Credits" dataDxfId="57"/>
    <tableColumn id="7" xr3:uid="{AD23A11D-C786-434C-829B-B2F6D6B9C4CE}" name="Verantwortlich" dataDxfId="56"/>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3000000}" name="LA_gbF_kbF_BK_Bachelor_2011_V2013" displayName="LA_gbF_kbF_BK_Bachelor_2011_V2013" ref="A1:G66" totalsRowShown="0">
  <autoFilter ref="A1:G66" xr:uid="{00000000-0009-0000-0100-000011000000}"/>
  <tableColumns count="7">
    <tableColumn id="1" xr3:uid="{00000000-0010-0000-0300-000001000000}" name="Header" dataDxfId="92"/>
    <tableColumn id="2" xr3:uid="{00000000-0010-0000-0300-000002000000}" name="Modul ID" dataDxfId="91"/>
    <tableColumn id="3" xr3:uid="{00000000-0010-0000-0300-000003000000}" name="Pool" dataDxfId="90"/>
    <tableColumn id="4" xr3:uid="{00000000-0010-0000-0300-000004000000}" name="Prüf.Nr." dataDxfId="89"/>
    <tableColumn id="5" xr3:uid="{00000000-0010-0000-0300-000005000000}" name="Name" dataDxfId="88"/>
    <tableColumn id="6" xr3:uid="{00000000-0010-0000-0300-000006000000}" name="Credits" dataDxfId="87"/>
    <tableColumn id="7" xr3:uid="{3DF90996-1115-435E-956F-C0A1F0B3A922}" name="Verantwortlich" dataDxfId="86"/>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4000000}" name="LA_gbF_kbF_BK_Master_2014" displayName="LA_gbF_kbF_BK_Master_2014" ref="A1:G76" totalsRowShown="0">
  <autoFilter ref="A1:G76" xr:uid="{00000000-0009-0000-0100-000010000000}"/>
  <tableColumns count="7">
    <tableColumn id="1" xr3:uid="{00000000-0010-0000-0400-000001000000}" name="Header" dataDxfId="6"/>
    <tableColumn id="2" xr3:uid="{00000000-0010-0000-0400-000002000000}" name="Modul ID" dataDxfId="5"/>
    <tableColumn id="3" xr3:uid="{00000000-0010-0000-0400-000003000000}" name="Pool" dataDxfId="4"/>
    <tableColumn id="4" xr3:uid="{00000000-0010-0000-0400-000004000000}" name="Prüf.Nr." dataDxfId="3"/>
    <tableColumn id="5" xr3:uid="{00000000-0010-0000-0400-000005000000}" name="Name" dataDxfId="2"/>
    <tableColumn id="6" xr3:uid="{00000000-0010-0000-0400-000006000000}" name="Credits" dataDxfId="1"/>
    <tableColumn id="7" xr3:uid="{AACE2C00-BBFF-4333-9EE1-2F14339124EC}" name="Verantwortlich" dataDxfId="0"/>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5000000}" name="LA_WiWi_BK_Bachelor_2011_V2013" displayName="LA_WiWi_BK_Bachelor_2011_V2013" ref="A1:G18" totalsRowShown="0">
  <autoFilter ref="A1:G18" xr:uid="{00000000-0009-0000-0100-00000D000000}"/>
  <tableColumns count="7">
    <tableColumn id="1" xr3:uid="{00000000-0010-0000-0500-000001000000}" name="Header" dataDxfId="13"/>
    <tableColumn id="2" xr3:uid="{00000000-0010-0000-0500-000002000000}" name="Modul ID" dataDxfId="12"/>
    <tableColumn id="3" xr3:uid="{00000000-0010-0000-0500-000003000000}" name="Pool" dataDxfId="11"/>
    <tableColumn id="4" xr3:uid="{00000000-0010-0000-0500-000004000000}" name="Prüf.Nr." dataDxfId="10"/>
    <tableColumn id="5" xr3:uid="{00000000-0010-0000-0500-000005000000}" name="Name" dataDxfId="9"/>
    <tableColumn id="6" xr3:uid="{00000000-0010-0000-0500-000006000000}" name="Credits" dataDxfId="8"/>
    <tableColumn id="7" xr3:uid="{B24E4D7C-6610-4C3C-9B7A-4AB2A0006126}" name="Verantwortlich" dataDxfId="7"/>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6000000}" name="LA_WiWi_BK_Master_2014" displayName="LA_WiWi_BK_Master_2014" ref="A1:G20" totalsRowShown="0">
  <autoFilter ref="A1:G20" xr:uid="{00000000-0009-0000-0100-00000C000000}"/>
  <tableColumns count="7">
    <tableColumn id="1" xr3:uid="{00000000-0010-0000-0600-000001000000}" name="Header" dataDxfId="55"/>
    <tableColumn id="2" xr3:uid="{00000000-0010-0000-0600-000002000000}" name="Modul ID" dataDxfId="54"/>
    <tableColumn id="3" xr3:uid="{00000000-0010-0000-0600-000003000000}" name="Pool" dataDxfId="53"/>
    <tableColumn id="4" xr3:uid="{00000000-0010-0000-0600-000004000000}" name="Prüf.Nr." dataDxfId="52"/>
    <tableColumn id="5" xr3:uid="{00000000-0010-0000-0600-000005000000}" name="Name" dataDxfId="51"/>
    <tableColumn id="6" xr3:uid="{00000000-0010-0000-0600-000006000000}" name="Credits" dataDxfId="50"/>
    <tableColumn id="7" xr3:uid="{8B06F3BC-2EB9-4E68-A4D7-6D7EE30BBE60}" name="Verantwortlich" dataDxfId="49"/>
  </tableColumns>
  <tableStyleInfo name="TableStyleMedium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MedMan_MedGW_Master_2014" displayName="MedMan_MedGW_Master_2014" ref="A1:G51" totalsRowShown="0">
  <autoFilter ref="A1:G51" xr:uid="{00000000-0009-0000-0100-00000B000000}"/>
  <tableColumns count="7">
    <tableColumn id="1" xr3:uid="{00000000-0010-0000-0700-000001000000}" name="Header" dataDxfId="48"/>
    <tableColumn id="2" xr3:uid="{00000000-0010-0000-0700-000002000000}" name="Modul ID" dataDxfId="47"/>
    <tableColumn id="3" xr3:uid="{00000000-0010-0000-0700-000003000000}" name="Pool" dataDxfId="46"/>
    <tableColumn id="4" xr3:uid="{00000000-0010-0000-0700-000004000000}" name="Prüf.Nr." dataDxfId="45"/>
    <tableColumn id="5" xr3:uid="{00000000-0010-0000-0700-000005000000}" name="Name" dataDxfId="44"/>
    <tableColumn id="6" xr3:uid="{00000000-0010-0000-0700-000006000000}" name="Credits" dataDxfId="43"/>
    <tableColumn id="7" xr3:uid="{FDE8556B-3385-439D-9038-AC695508809E}" name="Verantwortlich" dataDxfId="42"/>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MedMan_WiWi_Master_2014" displayName="MedMan_WiWi_Master_2014" ref="A1:G54" totalsRowShown="0">
  <autoFilter ref="A1:G54" xr:uid="{00000000-0009-0000-0100-00000A000000}"/>
  <tableColumns count="7">
    <tableColumn id="1" xr3:uid="{00000000-0010-0000-0800-000001000000}" name="Header" dataDxfId="41"/>
    <tableColumn id="2" xr3:uid="{00000000-0010-0000-0800-000002000000}" name="Modul ID" dataDxfId="40"/>
    <tableColumn id="3" xr3:uid="{00000000-0010-0000-0800-000003000000}" name="Pool" dataDxfId="39"/>
    <tableColumn id="4" xr3:uid="{00000000-0010-0000-0800-000004000000}" name="Prüf.Nr." dataDxfId="38"/>
    <tableColumn id="5" xr3:uid="{00000000-0010-0000-0800-000005000000}" name="Name" dataDxfId="37"/>
    <tableColumn id="6" xr3:uid="{00000000-0010-0000-0800-000006000000}" name="Credits" dataDxfId="36"/>
    <tableColumn id="7" xr3:uid="{3EF73279-57D8-4A3B-BC49-75C8976604DC}" name="Verantwortlich" dataDxfId="35"/>
  </tableColumns>
  <tableStyleInfo name="TableStyleMedium7" showFirstColumn="0" showLastColumn="0" showRowStripes="1" showColumnStripes="0"/>
</table>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wiwi.uni-due.de/studium/studienorganisation/anerkennungen/anleitung-anerkennung/"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L123"/>
  <sheetViews>
    <sheetView tabSelected="1" showRuler="0" zoomScaleNormal="100" zoomScaleSheetLayoutView="100" workbookViewId="0">
      <selection activeCell="A2" sqref="A2:D2"/>
    </sheetView>
  </sheetViews>
  <sheetFormatPr baseColWidth="10" defaultColWidth="11.33203125" defaultRowHeight="15.5" x14ac:dyDescent="0.35"/>
  <cols>
    <col min="1" max="1" width="2.58203125" customWidth="1"/>
    <col min="2" max="2" width="42.58203125" customWidth="1"/>
    <col min="3" max="3" width="10.75" customWidth="1"/>
    <col min="4" max="4" width="11.58203125" customWidth="1"/>
    <col min="5" max="5" width="7.5" customWidth="1"/>
    <col min="6" max="6" width="7.08203125" bestFit="1" customWidth="1"/>
    <col min="7" max="7" width="6.75" customWidth="1"/>
    <col min="8" max="8" width="44.75" customWidth="1"/>
    <col min="9" max="9" width="17" customWidth="1"/>
    <col min="10" max="10" width="8" customWidth="1"/>
    <col min="11" max="11" width="6.83203125" bestFit="1" customWidth="1"/>
    <col min="12" max="12" width="9.5" bestFit="1" customWidth="1"/>
    <col min="14" max="14" width="31.5" customWidth="1"/>
  </cols>
  <sheetData>
    <row r="1" spans="1:12" s="1" customFormat="1" ht="27.75" customHeight="1" thickTop="1" x14ac:dyDescent="0.55000000000000004">
      <c r="A1" s="147" t="s">
        <v>68</v>
      </c>
      <c r="B1" s="148"/>
      <c r="C1" s="148"/>
      <c r="D1" s="148"/>
      <c r="E1" s="148"/>
      <c r="F1" s="148"/>
      <c r="G1" s="148"/>
      <c r="H1" s="148"/>
      <c r="I1" s="149" t="s">
        <v>687</v>
      </c>
      <c r="J1" s="150"/>
      <c r="K1" s="150"/>
      <c r="L1" s="151"/>
    </row>
    <row r="2" spans="1:12" s="1" customFormat="1" ht="23.5" x14ac:dyDescent="0.55000000000000004">
      <c r="A2" s="107" t="s">
        <v>821</v>
      </c>
      <c r="B2" s="108"/>
      <c r="C2" s="108"/>
      <c r="D2" s="108"/>
      <c r="E2" s="109" t="s">
        <v>79</v>
      </c>
      <c r="F2" s="109"/>
      <c r="G2" s="109"/>
      <c r="H2" s="109"/>
      <c r="I2" s="152" t="str">
        <f>VLOOKUP(Studiengang,ListeStudiengaenge[],5,FALSE)</f>
        <v>Elena Dietz</v>
      </c>
      <c r="J2" s="153"/>
      <c r="K2" s="153"/>
      <c r="L2" s="154"/>
    </row>
    <row r="3" spans="1:12" s="1" customFormat="1" x14ac:dyDescent="0.35">
      <c r="A3" s="157" t="s">
        <v>668</v>
      </c>
      <c r="B3" s="158"/>
      <c r="C3" s="158"/>
      <c r="D3" s="158"/>
      <c r="E3" s="158"/>
      <c r="F3" s="158"/>
      <c r="G3" s="158"/>
      <c r="H3" s="158"/>
      <c r="I3" s="159" t="s">
        <v>655</v>
      </c>
      <c r="J3" s="160"/>
      <c r="K3" s="160"/>
      <c r="L3" s="161"/>
    </row>
    <row r="4" spans="1:12" s="1" customFormat="1" ht="16" thickBot="1" x14ac:dyDescent="0.4">
      <c r="A4" s="155" t="s">
        <v>656</v>
      </c>
      <c r="B4" s="156"/>
      <c r="C4" s="156"/>
      <c r="D4" s="156"/>
      <c r="E4" s="156"/>
      <c r="F4" s="156"/>
      <c r="G4" s="156"/>
      <c r="H4" s="156"/>
      <c r="I4" s="162"/>
      <c r="J4" s="163"/>
      <c r="K4" s="163"/>
      <c r="L4" s="164"/>
    </row>
    <row r="5" spans="1:12" ht="31.5" customHeight="1" thickTop="1" x14ac:dyDescent="0.35">
      <c r="A5" s="110" t="s">
        <v>74</v>
      </c>
      <c r="B5" s="111"/>
      <c r="C5" s="112"/>
      <c r="D5" s="113"/>
      <c r="E5" s="114"/>
      <c r="F5" s="114"/>
      <c r="G5" s="114"/>
      <c r="H5" s="114"/>
      <c r="I5" s="115"/>
      <c r="J5" s="115"/>
      <c r="K5" s="115"/>
      <c r="L5" s="116"/>
    </row>
    <row r="6" spans="1:12" ht="31.5" customHeight="1" x14ac:dyDescent="0.35">
      <c r="A6" s="117" t="s">
        <v>65</v>
      </c>
      <c r="B6" s="118"/>
      <c r="C6" s="119"/>
      <c r="D6" s="120"/>
      <c r="E6" s="121"/>
      <c r="F6" s="121"/>
      <c r="G6" s="121"/>
      <c r="H6" s="121"/>
      <c r="I6" s="121"/>
      <c r="J6" s="121"/>
      <c r="K6" s="121"/>
      <c r="L6" s="122"/>
    </row>
    <row r="7" spans="1:12" ht="31.5" customHeight="1" x14ac:dyDescent="0.35">
      <c r="A7" s="117" t="s">
        <v>66</v>
      </c>
      <c r="B7" s="118"/>
      <c r="C7" s="119"/>
      <c r="D7" s="120"/>
      <c r="E7" s="121"/>
      <c r="F7" s="121"/>
      <c r="G7" s="121"/>
      <c r="H7" s="121"/>
      <c r="I7" s="121"/>
      <c r="J7" s="121"/>
      <c r="K7" s="121"/>
      <c r="L7" s="122"/>
    </row>
    <row r="8" spans="1:12" ht="31.5" customHeight="1" x14ac:dyDescent="0.35">
      <c r="A8" s="123" t="s">
        <v>669</v>
      </c>
      <c r="B8" s="124"/>
      <c r="C8" s="125"/>
      <c r="D8" s="126" t="s">
        <v>670</v>
      </c>
      <c r="E8" s="127"/>
      <c r="F8" s="127"/>
      <c r="G8" s="127"/>
      <c r="H8" s="127"/>
      <c r="I8" s="127"/>
      <c r="J8" s="127"/>
      <c r="K8" s="127"/>
      <c r="L8" s="128"/>
    </row>
    <row r="9" spans="1:12" ht="31.5" customHeight="1" x14ac:dyDescent="0.35">
      <c r="A9" s="123" t="s">
        <v>71</v>
      </c>
      <c r="B9" s="124"/>
      <c r="C9" s="125"/>
      <c r="D9" s="126"/>
      <c r="E9" s="127"/>
      <c r="F9" s="127"/>
      <c r="G9" s="127"/>
      <c r="H9" s="127"/>
      <c r="I9" s="127"/>
      <c r="J9" s="127"/>
      <c r="K9" s="127"/>
      <c r="L9" s="128"/>
    </row>
    <row r="10" spans="1:12" ht="31.5" customHeight="1" x14ac:dyDescent="0.35">
      <c r="A10" s="117" t="s">
        <v>717</v>
      </c>
      <c r="B10" s="118"/>
      <c r="C10" s="119"/>
      <c r="D10" s="120"/>
      <c r="E10" s="121"/>
      <c r="F10" s="121"/>
      <c r="G10" s="121"/>
      <c r="H10" s="121"/>
      <c r="I10" s="121"/>
      <c r="J10" s="121"/>
      <c r="K10" s="121"/>
      <c r="L10" s="122"/>
    </row>
    <row r="11" spans="1:12" ht="31.5" customHeight="1" x14ac:dyDescent="0.35">
      <c r="A11" s="117" t="s">
        <v>67</v>
      </c>
      <c r="B11" s="118"/>
      <c r="C11" s="119"/>
      <c r="D11" s="120"/>
      <c r="E11" s="121"/>
      <c r="F11" s="121"/>
      <c r="G11" s="121"/>
      <c r="H11" s="121"/>
      <c r="I11" s="121"/>
      <c r="J11" s="121"/>
      <c r="K11" s="121"/>
      <c r="L11" s="122"/>
    </row>
    <row r="12" spans="1:12" ht="31.5" customHeight="1" thickBot="1" x14ac:dyDescent="0.4">
      <c r="A12" s="129" t="s">
        <v>72</v>
      </c>
      <c r="B12" s="130"/>
      <c r="C12" s="130"/>
      <c r="D12" s="131" t="s">
        <v>513</v>
      </c>
      <c r="E12" s="131"/>
      <c r="F12" s="131"/>
      <c r="G12" s="131"/>
      <c r="H12" s="100" t="s">
        <v>529</v>
      </c>
      <c r="I12" s="81">
        <f ca="1">VLOOKUP(Studiengang,ListeStudiengaenge[],4,FALSE)</f>
        <v>1</v>
      </c>
      <c r="J12" s="132" t="s">
        <v>532</v>
      </c>
      <c r="K12" s="132"/>
      <c r="L12" s="80">
        <f ca="1">VLOOKUP(Studiengang,ListeStudiengaenge[],3,FALSE)</f>
        <v>30</v>
      </c>
    </row>
    <row r="13" spans="1:12" ht="39" customHeight="1" x14ac:dyDescent="0.35">
      <c r="A13" s="144" t="s">
        <v>723</v>
      </c>
      <c r="B13" s="145"/>
      <c r="C13" s="145"/>
      <c r="D13" s="145"/>
      <c r="E13" s="145"/>
      <c r="F13" s="145"/>
      <c r="G13" s="145"/>
      <c r="H13" s="145"/>
      <c r="I13" s="146"/>
      <c r="J13" s="133" t="s">
        <v>720</v>
      </c>
      <c r="K13" s="134"/>
      <c r="L13" s="135"/>
    </row>
    <row r="14" spans="1:12" ht="15.75" customHeight="1" x14ac:dyDescent="0.35">
      <c r="A14" s="139" t="s">
        <v>722</v>
      </c>
      <c r="B14" s="140"/>
      <c r="C14" s="140"/>
      <c r="D14" s="140"/>
      <c r="E14" s="140"/>
      <c r="F14" s="140"/>
      <c r="G14" s="141" t="s">
        <v>4</v>
      </c>
      <c r="H14" s="142"/>
      <c r="I14" s="143"/>
      <c r="J14" s="136"/>
      <c r="K14" s="137"/>
      <c r="L14" s="138"/>
    </row>
    <row r="15" spans="1:12" ht="84" customHeight="1" x14ac:dyDescent="0.35">
      <c r="A15" s="12" t="s">
        <v>70</v>
      </c>
      <c r="B15" s="70" t="s">
        <v>711</v>
      </c>
      <c r="C15" s="68" t="s">
        <v>716</v>
      </c>
      <c r="D15" s="69" t="s">
        <v>712</v>
      </c>
      <c r="E15" s="70" t="s">
        <v>713</v>
      </c>
      <c r="F15" s="67" t="s">
        <v>714</v>
      </c>
      <c r="G15" s="104" t="s">
        <v>391</v>
      </c>
      <c r="H15" s="102" t="s">
        <v>724</v>
      </c>
      <c r="I15" s="103" t="s">
        <v>725</v>
      </c>
      <c r="J15" s="75" t="s">
        <v>709</v>
      </c>
      <c r="K15" s="76" t="s">
        <v>2</v>
      </c>
      <c r="L15" s="77" t="s">
        <v>715</v>
      </c>
    </row>
    <row r="16" spans="1:12" s="65" customFormat="1" x14ac:dyDescent="0.35">
      <c r="A16" s="85">
        <v>1</v>
      </c>
      <c r="B16" s="86"/>
      <c r="C16" s="87"/>
      <c r="D16" s="87"/>
      <c r="E16" s="88"/>
      <c r="F16" s="89"/>
      <c r="G16" s="101"/>
      <c r="H16" s="105" t="str">
        <f t="shared" ref="H16" ca="1" si="0">IF(G16&gt;0,LEFT(TEXT(INDEX(INDIRECT(CONCATENATE("'",Studiengang,"'!B2:F200")),MATCH($G16,INDIRECT(CONCATENATE("'",Studiengang,"'!B2:B200")),0),2),0)&amp;"/"&amp;TEXT(INDEX(INDIRECT(CONCATENATE("'",Studiengang,"'!B2:F200")),MATCH($G16,INDIRECT(CONCATENATE("'",Studiengang,"'!B2:B200")),0),3),0)&amp;"/"&amp;TEXT(INDEX(INDIRECT(CONCATENATE("'",Studiengang,"'!B2:F200")),MATCH($G16,INDIRECT(CONCATENATE("'",Studiengang,"'!B2:B200")),0),4),0),80),"")</f>
        <v/>
      </c>
      <c r="I16" s="105" t="str">
        <f ca="1">IF(G16&gt;0,TEXT(INDEX(INDIRECT(CONCATENATE("'",Studiengang,"'!B2:G200")),MATCH($G16,INDIRECT(CONCATENATE("'",Studiengang,"'!B2:B200")),0),6),0),"")</f>
        <v/>
      </c>
      <c r="J16" s="90"/>
      <c r="K16" s="91" t="str">
        <f t="shared" ref="K16:K55" ca="1" si="1">IF(OR(G16="",J16="",J16="A",J16="B",J16="C",J16="D",J16="E",J16="F",J16="G",J16="H",J16="I",J16="J",J16="K",J16="L"),"",(INDEX(INDIRECT(CONCATENATE("'",Studiengang,"'!B2:F200")),MATCH($G16,INDIRECT(CONCATENATE("'",Studiengang,"'!B2:B200")),0),5)))</f>
        <v/>
      </c>
      <c r="L16" s="92" t="str">
        <f t="shared" ref="L16:L55" si="2">IF(J16="Ja",F16,"")</f>
        <v/>
      </c>
    </row>
    <row r="17" spans="1:12" s="65" customFormat="1" x14ac:dyDescent="0.35">
      <c r="A17" s="85">
        <v>2</v>
      </c>
      <c r="B17" s="87"/>
      <c r="C17" s="87"/>
      <c r="D17" s="87"/>
      <c r="E17" s="88"/>
      <c r="F17" s="89"/>
      <c r="G17" s="101"/>
      <c r="H17" s="105" t="str">
        <f t="shared" ref="H17:H55" ca="1" si="3">IF(G17&gt;0,LEFT(TEXT(INDEX(INDIRECT(CONCATENATE("'",Studiengang,"'!B2:F200")),MATCH($G17,INDIRECT(CONCATENATE("'",Studiengang,"'!B2:B200")),0),2),0)&amp;"/"&amp;TEXT(INDEX(INDIRECT(CONCATENATE("'",Studiengang,"'!B2:F200")),MATCH($G17,INDIRECT(CONCATENATE("'",Studiengang,"'!B2:B200")),0),3),0)&amp;"/"&amp;TEXT(INDEX(INDIRECT(CONCATENATE("'",Studiengang,"'!B2:F200")),MATCH($G17,INDIRECT(CONCATENATE("'",Studiengang,"'!B2:B200")),0),4),0),80),"")</f>
        <v/>
      </c>
      <c r="I17" s="105" t="str">
        <f ca="1">IF(G17&gt;0,TEXT(INDEX(INDIRECT(CONCATENATE("'",Studiengang,"'!B2:G200")),MATCH($G17,INDIRECT(CONCATENATE("'",Studiengang,"'!B2:B200")),0),6),0),"")</f>
        <v/>
      </c>
      <c r="J17" s="90"/>
      <c r="K17" s="91" t="str">
        <f t="shared" ca="1" si="1"/>
        <v/>
      </c>
      <c r="L17" s="92" t="str">
        <f t="shared" si="2"/>
        <v/>
      </c>
    </row>
    <row r="18" spans="1:12" s="65" customFormat="1" x14ac:dyDescent="0.35">
      <c r="A18" s="85">
        <v>3</v>
      </c>
      <c r="B18" s="87"/>
      <c r="C18" s="87"/>
      <c r="D18" s="87"/>
      <c r="E18" s="88"/>
      <c r="F18" s="89"/>
      <c r="G18" s="101"/>
      <c r="H18" s="105" t="str">
        <f t="shared" ca="1" si="3"/>
        <v/>
      </c>
      <c r="I18" s="105" t="str">
        <f ca="1">IF(G18&gt;0,TEXT(INDEX(INDIRECT(CONCATENATE("'",Studiengang,"'!B2:G200")),MATCH($G18,INDIRECT(CONCATENATE("'",Studiengang,"'!B2:B200")),0),6),0),"")</f>
        <v/>
      </c>
      <c r="J18" s="90"/>
      <c r="K18" s="91" t="str">
        <f t="shared" ca="1" si="1"/>
        <v/>
      </c>
      <c r="L18" s="92" t="str">
        <f t="shared" si="2"/>
        <v/>
      </c>
    </row>
    <row r="19" spans="1:12" s="65" customFormat="1" x14ac:dyDescent="0.35">
      <c r="A19" s="85">
        <v>4</v>
      </c>
      <c r="B19" s="87"/>
      <c r="C19" s="87"/>
      <c r="D19" s="87"/>
      <c r="E19" s="88"/>
      <c r="F19" s="89"/>
      <c r="G19" s="101"/>
      <c r="H19" s="105" t="str">
        <f t="shared" ca="1" si="3"/>
        <v/>
      </c>
      <c r="I19" s="105" t="str">
        <f t="shared" ref="I19:I55" ca="1" si="4">IF(G19&gt;0,TEXT(INDEX(INDIRECT(CONCATENATE("'",Studiengang,"'!B2:G200")),MATCH($G19,INDIRECT(CONCATENATE("'",Studiengang,"'!B2:B200")),0),6),0),"")</f>
        <v/>
      </c>
      <c r="J19" s="90"/>
      <c r="K19" s="91" t="str">
        <f t="shared" ca="1" si="1"/>
        <v/>
      </c>
      <c r="L19" s="92" t="str">
        <f t="shared" si="2"/>
        <v/>
      </c>
    </row>
    <row r="20" spans="1:12" s="65" customFormat="1" x14ac:dyDescent="0.35">
      <c r="A20" s="85">
        <v>5</v>
      </c>
      <c r="B20" s="87"/>
      <c r="C20" s="87"/>
      <c r="D20" s="87"/>
      <c r="E20" s="88"/>
      <c r="F20" s="89"/>
      <c r="G20" s="101"/>
      <c r="H20" s="105" t="str">
        <f t="shared" ca="1" si="3"/>
        <v/>
      </c>
      <c r="I20" s="105" t="str">
        <f t="shared" ca="1" si="4"/>
        <v/>
      </c>
      <c r="J20" s="90"/>
      <c r="K20" s="91" t="str">
        <f t="shared" ca="1" si="1"/>
        <v/>
      </c>
      <c r="L20" s="92" t="str">
        <f t="shared" si="2"/>
        <v/>
      </c>
    </row>
    <row r="21" spans="1:12" s="65" customFormat="1" x14ac:dyDescent="0.35">
      <c r="A21" s="85">
        <v>6</v>
      </c>
      <c r="B21" s="87"/>
      <c r="C21" s="87"/>
      <c r="D21" s="87"/>
      <c r="E21" s="88"/>
      <c r="F21" s="89"/>
      <c r="G21" s="101"/>
      <c r="H21" s="105" t="str">
        <f t="shared" ca="1" si="3"/>
        <v/>
      </c>
      <c r="I21" s="105" t="str">
        <f t="shared" ca="1" si="4"/>
        <v/>
      </c>
      <c r="J21" s="90"/>
      <c r="K21" s="91" t="str">
        <f t="shared" ca="1" si="1"/>
        <v/>
      </c>
      <c r="L21" s="92" t="str">
        <f t="shared" si="2"/>
        <v/>
      </c>
    </row>
    <row r="22" spans="1:12" s="65" customFormat="1" x14ac:dyDescent="0.35">
      <c r="A22" s="85">
        <v>7</v>
      </c>
      <c r="B22" s="87"/>
      <c r="C22" s="87"/>
      <c r="D22" s="87"/>
      <c r="E22" s="88"/>
      <c r="F22" s="89"/>
      <c r="G22" s="101"/>
      <c r="H22" s="105" t="str">
        <f t="shared" ca="1" si="3"/>
        <v/>
      </c>
      <c r="I22" s="105" t="str">
        <f t="shared" ca="1" si="4"/>
        <v/>
      </c>
      <c r="J22" s="90"/>
      <c r="K22" s="91" t="str">
        <f t="shared" ca="1" si="1"/>
        <v/>
      </c>
      <c r="L22" s="92" t="str">
        <f t="shared" si="2"/>
        <v/>
      </c>
    </row>
    <row r="23" spans="1:12" s="65" customFormat="1" x14ac:dyDescent="0.35">
      <c r="A23" s="85">
        <v>8</v>
      </c>
      <c r="B23" s="87"/>
      <c r="C23" s="87"/>
      <c r="D23" s="87"/>
      <c r="E23" s="88"/>
      <c r="F23" s="89"/>
      <c r="G23" s="101"/>
      <c r="H23" s="105" t="str">
        <f t="shared" ca="1" si="3"/>
        <v/>
      </c>
      <c r="I23" s="105" t="str">
        <f t="shared" ca="1" si="4"/>
        <v/>
      </c>
      <c r="J23" s="90"/>
      <c r="K23" s="91" t="str">
        <f t="shared" ca="1" si="1"/>
        <v/>
      </c>
      <c r="L23" s="92" t="str">
        <f t="shared" si="2"/>
        <v/>
      </c>
    </row>
    <row r="24" spans="1:12" s="65" customFormat="1" x14ac:dyDescent="0.35">
      <c r="A24" s="85">
        <v>9</v>
      </c>
      <c r="B24" s="87"/>
      <c r="C24" s="87"/>
      <c r="D24" s="87"/>
      <c r="E24" s="88"/>
      <c r="F24" s="89"/>
      <c r="G24" s="101"/>
      <c r="H24" s="105" t="str">
        <f t="shared" ca="1" si="3"/>
        <v/>
      </c>
      <c r="I24" s="105" t="str">
        <f t="shared" ca="1" si="4"/>
        <v/>
      </c>
      <c r="J24" s="90"/>
      <c r="K24" s="91" t="str">
        <f t="shared" ca="1" si="1"/>
        <v/>
      </c>
      <c r="L24" s="92" t="str">
        <f t="shared" si="2"/>
        <v/>
      </c>
    </row>
    <row r="25" spans="1:12" s="65" customFormat="1" x14ac:dyDescent="0.35">
      <c r="A25" s="85">
        <v>10</v>
      </c>
      <c r="B25" s="87"/>
      <c r="C25" s="87"/>
      <c r="D25" s="87"/>
      <c r="E25" s="88"/>
      <c r="F25" s="89"/>
      <c r="G25" s="101"/>
      <c r="H25" s="105" t="str">
        <f t="shared" ca="1" si="3"/>
        <v/>
      </c>
      <c r="I25" s="105" t="str">
        <f t="shared" ca="1" si="4"/>
        <v/>
      </c>
      <c r="J25" s="90"/>
      <c r="K25" s="91" t="str">
        <f t="shared" ca="1" si="1"/>
        <v/>
      </c>
      <c r="L25" s="92" t="str">
        <f t="shared" si="2"/>
        <v/>
      </c>
    </row>
    <row r="26" spans="1:12" s="65" customFormat="1" x14ac:dyDescent="0.35">
      <c r="A26" s="85">
        <v>11</v>
      </c>
      <c r="B26" s="87"/>
      <c r="C26" s="87"/>
      <c r="D26" s="87"/>
      <c r="E26" s="88"/>
      <c r="F26" s="89"/>
      <c r="G26" s="101"/>
      <c r="H26" s="105" t="str">
        <f t="shared" ca="1" si="3"/>
        <v/>
      </c>
      <c r="I26" s="105" t="str">
        <f t="shared" ca="1" si="4"/>
        <v/>
      </c>
      <c r="J26" s="90"/>
      <c r="K26" s="91" t="str">
        <f t="shared" ca="1" si="1"/>
        <v/>
      </c>
      <c r="L26" s="92" t="str">
        <f t="shared" si="2"/>
        <v/>
      </c>
    </row>
    <row r="27" spans="1:12" s="65" customFormat="1" x14ac:dyDescent="0.35">
      <c r="A27" s="85">
        <v>12</v>
      </c>
      <c r="B27" s="87"/>
      <c r="C27" s="87"/>
      <c r="D27" s="87"/>
      <c r="E27" s="88"/>
      <c r="F27" s="89"/>
      <c r="G27" s="101"/>
      <c r="H27" s="105" t="str">
        <f t="shared" ca="1" si="3"/>
        <v/>
      </c>
      <c r="I27" s="105" t="str">
        <f t="shared" ca="1" si="4"/>
        <v/>
      </c>
      <c r="J27" s="90"/>
      <c r="K27" s="91" t="str">
        <f t="shared" ca="1" si="1"/>
        <v/>
      </c>
      <c r="L27" s="92" t="str">
        <f t="shared" si="2"/>
        <v/>
      </c>
    </row>
    <row r="28" spans="1:12" s="65" customFormat="1" x14ac:dyDescent="0.35">
      <c r="A28" s="85">
        <v>13</v>
      </c>
      <c r="B28" s="87"/>
      <c r="C28" s="87"/>
      <c r="D28" s="87"/>
      <c r="E28" s="88"/>
      <c r="F28" s="89"/>
      <c r="G28" s="101"/>
      <c r="H28" s="105" t="str">
        <f t="shared" ca="1" si="3"/>
        <v/>
      </c>
      <c r="I28" s="105" t="str">
        <f t="shared" ca="1" si="4"/>
        <v/>
      </c>
      <c r="J28" s="90"/>
      <c r="K28" s="91" t="str">
        <f t="shared" ca="1" si="1"/>
        <v/>
      </c>
      <c r="L28" s="92" t="str">
        <f t="shared" si="2"/>
        <v/>
      </c>
    </row>
    <row r="29" spans="1:12" s="65" customFormat="1" x14ac:dyDescent="0.35">
      <c r="A29" s="85">
        <v>14</v>
      </c>
      <c r="B29" s="87"/>
      <c r="C29" s="87"/>
      <c r="D29" s="87"/>
      <c r="E29" s="88"/>
      <c r="F29" s="89"/>
      <c r="G29" s="101"/>
      <c r="H29" s="105" t="str">
        <f t="shared" ca="1" si="3"/>
        <v/>
      </c>
      <c r="I29" s="105" t="str">
        <f t="shared" ca="1" si="4"/>
        <v/>
      </c>
      <c r="J29" s="90"/>
      <c r="K29" s="91" t="str">
        <f t="shared" ca="1" si="1"/>
        <v/>
      </c>
      <c r="L29" s="92" t="str">
        <f t="shared" si="2"/>
        <v/>
      </c>
    </row>
    <row r="30" spans="1:12" s="65" customFormat="1" x14ac:dyDescent="0.35">
      <c r="A30" s="85">
        <v>15</v>
      </c>
      <c r="B30" s="87"/>
      <c r="C30" s="87"/>
      <c r="D30" s="87"/>
      <c r="E30" s="88"/>
      <c r="F30" s="89"/>
      <c r="G30" s="101"/>
      <c r="H30" s="105" t="str">
        <f t="shared" ca="1" si="3"/>
        <v/>
      </c>
      <c r="I30" s="105" t="str">
        <f t="shared" ca="1" si="4"/>
        <v/>
      </c>
      <c r="J30" s="90"/>
      <c r="K30" s="91" t="str">
        <f t="shared" ca="1" si="1"/>
        <v/>
      </c>
      <c r="L30" s="92" t="str">
        <f t="shared" si="2"/>
        <v/>
      </c>
    </row>
    <row r="31" spans="1:12" s="65" customFormat="1" x14ac:dyDescent="0.35">
      <c r="A31" s="85">
        <v>16</v>
      </c>
      <c r="B31" s="87"/>
      <c r="C31" s="87"/>
      <c r="D31" s="87"/>
      <c r="E31" s="88"/>
      <c r="F31" s="89"/>
      <c r="G31" s="101"/>
      <c r="H31" s="105" t="str">
        <f t="shared" ca="1" si="3"/>
        <v/>
      </c>
      <c r="I31" s="105" t="str">
        <f t="shared" ca="1" si="4"/>
        <v/>
      </c>
      <c r="J31" s="90"/>
      <c r="K31" s="91" t="str">
        <f t="shared" ca="1" si="1"/>
        <v/>
      </c>
      <c r="L31" s="92" t="str">
        <f t="shared" si="2"/>
        <v/>
      </c>
    </row>
    <row r="32" spans="1:12" s="65" customFormat="1" x14ac:dyDescent="0.35">
      <c r="A32" s="85">
        <v>17</v>
      </c>
      <c r="B32" s="87"/>
      <c r="C32" s="87"/>
      <c r="D32" s="87"/>
      <c r="E32" s="88"/>
      <c r="F32" s="89"/>
      <c r="G32" s="101"/>
      <c r="H32" s="105" t="str">
        <f t="shared" ca="1" si="3"/>
        <v/>
      </c>
      <c r="I32" s="105" t="str">
        <f t="shared" ca="1" si="4"/>
        <v/>
      </c>
      <c r="J32" s="90"/>
      <c r="K32" s="91" t="str">
        <f t="shared" ca="1" si="1"/>
        <v/>
      </c>
      <c r="L32" s="92" t="str">
        <f t="shared" si="2"/>
        <v/>
      </c>
    </row>
    <row r="33" spans="1:12" s="65" customFormat="1" x14ac:dyDescent="0.35">
      <c r="A33" s="85">
        <v>18</v>
      </c>
      <c r="B33" s="87"/>
      <c r="C33" s="87"/>
      <c r="D33" s="87"/>
      <c r="E33" s="88"/>
      <c r="F33" s="89"/>
      <c r="G33" s="101"/>
      <c r="H33" s="105" t="str">
        <f t="shared" ca="1" si="3"/>
        <v/>
      </c>
      <c r="I33" s="105" t="str">
        <f t="shared" ca="1" si="4"/>
        <v/>
      </c>
      <c r="J33" s="90"/>
      <c r="K33" s="91" t="str">
        <f t="shared" ca="1" si="1"/>
        <v/>
      </c>
      <c r="L33" s="92" t="str">
        <f t="shared" si="2"/>
        <v/>
      </c>
    </row>
    <row r="34" spans="1:12" s="65" customFormat="1" x14ac:dyDescent="0.35">
      <c r="A34" s="85">
        <v>19</v>
      </c>
      <c r="B34" s="87"/>
      <c r="C34" s="87"/>
      <c r="D34" s="87"/>
      <c r="E34" s="88"/>
      <c r="F34" s="89"/>
      <c r="G34" s="101"/>
      <c r="H34" s="105" t="str">
        <f t="shared" ca="1" si="3"/>
        <v/>
      </c>
      <c r="I34" s="105" t="str">
        <f t="shared" ca="1" si="4"/>
        <v/>
      </c>
      <c r="J34" s="90"/>
      <c r="K34" s="91" t="str">
        <f t="shared" ca="1" si="1"/>
        <v/>
      </c>
      <c r="L34" s="92" t="str">
        <f t="shared" si="2"/>
        <v/>
      </c>
    </row>
    <row r="35" spans="1:12" s="65" customFormat="1" x14ac:dyDescent="0.35">
      <c r="A35" s="85">
        <v>20</v>
      </c>
      <c r="B35" s="87"/>
      <c r="C35" s="87"/>
      <c r="D35" s="87"/>
      <c r="E35" s="88"/>
      <c r="F35" s="89"/>
      <c r="G35" s="101"/>
      <c r="H35" s="105" t="str">
        <f t="shared" ca="1" si="3"/>
        <v/>
      </c>
      <c r="I35" s="105" t="str">
        <f t="shared" ca="1" si="4"/>
        <v/>
      </c>
      <c r="J35" s="90"/>
      <c r="K35" s="91" t="str">
        <f t="shared" ca="1" si="1"/>
        <v/>
      </c>
      <c r="L35" s="92" t="str">
        <f t="shared" si="2"/>
        <v/>
      </c>
    </row>
    <row r="36" spans="1:12" s="65" customFormat="1" x14ac:dyDescent="0.35">
      <c r="A36" s="85">
        <v>21</v>
      </c>
      <c r="B36" s="87"/>
      <c r="C36" s="87"/>
      <c r="D36" s="87"/>
      <c r="E36" s="88"/>
      <c r="F36" s="89"/>
      <c r="G36" s="101"/>
      <c r="H36" s="105" t="str">
        <f t="shared" ca="1" si="3"/>
        <v/>
      </c>
      <c r="I36" s="105" t="str">
        <f t="shared" ca="1" si="4"/>
        <v/>
      </c>
      <c r="J36" s="90"/>
      <c r="K36" s="91" t="str">
        <f t="shared" ca="1" si="1"/>
        <v/>
      </c>
      <c r="L36" s="92" t="str">
        <f t="shared" si="2"/>
        <v/>
      </c>
    </row>
    <row r="37" spans="1:12" s="65" customFormat="1" x14ac:dyDescent="0.35">
      <c r="A37" s="85">
        <v>22</v>
      </c>
      <c r="B37" s="87"/>
      <c r="C37" s="87"/>
      <c r="D37" s="87"/>
      <c r="E37" s="88"/>
      <c r="F37" s="89"/>
      <c r="G37" s="101"/>
      <c r="H37" s="105" t="str">
        <f t="shared" ca="1" si="3"/>
        <v/>
      </c>
      <c r="I37" s="105" t="str">
        <f t="shared" ca="1" si="4"/>
        <v/>
      </c>
      <c r="J37" s="90"/>
      <c r="K37" s="91" t="str">
        <f t="shared" ca="1" si="1"/>
        <v/>
      </c>
      <c r="L37" s="92" t="str">
        <f t="shared" si="2"/>
        <v/>
      </c>
    </row>
    <row r="38" spans="1:12" s="65" customFormat="1" x14ac:dyDescent="0.35">
      <c r="A38" s="85">
        <v>23</v>
      </c>
      <c r="B38" s="87"/>
      <c r="C38" s="87"/>
      <c r="D38" s="87"/>
      <c r="E38" s="88"/>
      <c r="F38" s="89"/>
      <c r="G38" s="101"/>
      <c r="H38" s="105" t="str">
        <f t="shared" ca="1" si="3"/>
        <v/>
      </c>
      <c r="I38" s="105" t="str">
        <f t="shared" ca="1" si="4"/>
        <v/>
      </c>
      <c r="J38" s="90"/>
      <c r="K38" s="91" t="str">
        <f t="shared" ca="1" si="1"/>
        <v/>
      </c>
      <c r="L38" s="92" t="str">
        <f t="shared" si="2"/>
        <v/>
      </c>
    </row>
    <row r="39" spans="1:12" s="65" customFormat="1" x14ac:dyDescent="0.35">
      <c r="A39" s="85">
        <v>24</v>
      </c>
      <c r="B39" s="87"/>
      <c r="C39" s="87"/>
      <c r="D39" s="87"/>
      <c r="E39" s="88"/>
      <c r="F39" s="89"/>
      <c r="G39" s="101"/>
      <c r="H39" s="105" t="str">
        <f t="shared" ca="1" si="3"/>
        <v/>
      </c>
      <c r="I39" s="105" t="str">
        <f t="shared" ca="1" si="4"/>
        <v/>
      </c>
      <c r="J39" s="90"/>
      <c r="K39" s="91" t="str">
        <f t="shared" ca="1" si="1"/>
        <v/>
      </c>
      <c r="L39" s="92" t="str">
        <f t="shared" si="2"/>
        <v/>
      </c>
    </row>
    <row r="40" spans="1:12" s="65" customFormat="1" x14ac:dyDescent="0.35">
      <c r="A40" s="85">
        <v>25</v>
      </c>
      <c r="B40" s="87"/>
      <c r="C40" s="87"/>
      <c r="D40" s="87"/>
      <c r="E40" s="88"/>
      <c r="F40" s="89"/>
      <c r="G40" s="101"/>
      <c r="H40" s="105" t="str">
        <f t="shared" ca="1" si="3"/>
        <v/>
      </c>
      <c r="I40" s="105" t="str">
        <f t="shared" ca="1" si="4"/>
        <v/>
      </c>
      <c r="J40" s="90"/>
      <c r="K40" s="91" t="str">
        <f t="shared" ca="1" si="1"/>
        <v/>
      </c>
      <c r="L40" s="92" t="str">
        <f t="shared" si="2"/>
        <v/>
      </c>
    </row>
    <row r="41" spans="1:12" s="65" customFormat="1" x14ac:dyDescent="0.35">
      <c r="A41" s="85">
        <v>26</v>
      </c>
      <c r="B41" s="87"/>
      <c r="C41" s="87"/>
      <c r="D41" s="87"/>
      <c r="E41" s="88"/>
      <c r="F41" s="89"/>
      <c r="G41" s="101"/>
      <c r="H41" s="105" t="str">
        <f t="shared" ca="1" si="3"/>
        <v/>
      </c>
      <c r="I41" s="105" t="str">
        <f t="shared" ca="1" si="4"/>
        <v/>
      </c>
      <c r="J41" s="90"/>
      <c r="K41" s="91" t="str">
        <f t="shared" ca="1" si="1"/>
        <v/>
      </c>
      <c r="L41" s="92" t="str">
        <f t="shared" si="2"/>
        <v/>
      </c>
    </row>
    <row r="42" spans="1:12" s="65" customFormat="1" x14ac:dyDescent="0.35">
      <c r="A42" s="85">
        <v>27</v>
      </c>
      <c r="B42" s="87"/>
      <c r="C42" s="87"/>
      <c r="D42" s="87"/>
      <c r="E42" s="88"/>
      <c r="F42" s="89"/>
      <c r="G42" s="101"/>
      <c r="H42" s="105" t="str">
        <f t="shared" ca="1" si="3"/>
        <v/>
      </c>
      <c r="I42" s="105" t="str">
        <f t="shared" ca="1" si="4"/>
        <v/>
      </c>
      <c r="J42" s="90"/>
      <c r="K42" s="91" t="str">
        <f t="shared" ca="1" si="1"/>
        <v/>
      </c>
      <c r="L42" s="92" t="str">
        <f t="shared" si="2"/>
        <v/>
      </c>
    </row>
    <row r="43" spans="1:12" s="65" customFormat="1" x14ac:dyDescent="0.35">
      <c r="A43" s="85">
        <v>28</v>
      </c>
      <c r="B43" s="87"/>
      <c r="C43" s="87"/>
      <c r="D43" s="87"/>
      <c r="E43" s="88"/>
      <c r="F43" s="89"/>
      <c r="G43" s="101"/>
      <c r="H43" s="105" t="str">
        <f t="shared" ca="1" si="3"/>
        <v/>
      </c>
      <c r="I43" s="105" t="str">
        <f t="shared" ca="1" si="4"/>
        <v/>
      </c>
      <c r="J43" s="90"/>
      <c r="K43" s="91" t="str">
        <f t="shared" ca="1" si="1"/>
        <v/>
      </c>
      <c r="L43" s="92" t="str">
        <f t="shared" si="2"/>
        <v/>
      </c>
    </row>
    <row r="44" spans="1:12" s="65" customFormat="1" x14ac:dyDescent="0.35">
      <c r="A44" s="85">
        <v>29</v>
      </c>
      <c r="B44" s="87"/>
      <c r="C44" s="87"/>
      <c r="D44" s="87"/>
      <c r="E44" s="88"/>
      <c r="F44" s="89"/>
      <c r="G44" s="101"/>
      <c r="H44" s="105" t="str">
        <f t="shared" ca="1" si="3"/>
        <v/>
      </c>
      <c r="I44" s="105" t="str">
        <f t="shared" ca="1" si="4"/>
        <v/>
      </c>
      <c r="J44" s="90"/>
      <c r="K44" s="91" t="str">
        <f t="shared" ca="1" si="1"/>
        <v/>
      </c>
      <c r="L44" s="92" t="str">
        <f t="shared" si="2"/>
        <v/>
      </c>
    </row>
    <row r="45" spans="1:12" s="65" customFormat="1" x14ac:dyDescent="0.35">
      <c r="A45" s="85">
        <v>30</v>
      </c>
      <c r="B45" s="87"/>
      <c r="C45" s="87"/>
      <c r="D45" s="87"/>
      <c r="E45" s="88"/>
      <c r="F45" s="89"/>
      <c r="G45" s="101"/>
      <c r="H45" s="105" t="str">
        <f t="shared" ca="1" si="3"/>
        <v/>
      </c>
      <c r="I45" s="105" t="str">
        <f t="shared" ca="1" si="4"/>
        <v/>
      </c>
      <c r="J45" s="90"/>
      <c r="K45" s="91" t="str">
        <f t="shared" ca="1" si="1"/>
        <v/>
      </c>
      <c r="L45" s="92" t="str">
        <f t="shared" si="2"/>
        <v/>
      </c>
    </row>
    <row r="46" spans="1:12" s="65" customFormat="1" x14ac:dyDescent="0.35">
      <c r="A46" s="85">
        <v>31</v>
      </c>
      <c r="B46" s="87"/>
      <c r="C46" s="87"/>
      <c r="D46" s="87"/>
      <c r="E46" s="88"/>
      <c r="F46" s="89"/>
      <c r="G46" s="101"/>
      <c r="H46" s="105" t="str">
        <f t="shared" ca="1" si="3"/>
        <v/>
      </c>
      <c r="I46" s="105" t="str">
        <f t="shared" ca="1" si="4"/>
        <v/>
      </c>
      <c r="J46" s="90"/>
      <c r="K46" s="91" t="str">
        <f t="shared" ca="1" si="1"/>
        <v/>
      </c>
      <c r="L46" s="92" t="str">
        <f t="shared" si="2"/>
        <v/>
      </c>
    </row>
    <row r="47" spans="1:12" s="65" customFormat="1" x14ac:dyDescent="0.35">
      <c r="A47" s="85">
        <v>32</v>
      </c>
      <c r="B47" s="87"/>
      <c r="C47" s="87"/>
      <c r="D47" s="87"/>
      <c r="E47" s="88"/>
      <c r="F47" s="89"/>
      <c r="G47" s="101"/>
      <c r="H47" s="105" t="str">
        <f t="shared" ca="1" si="3"/>
        <v/>
      </c>
      <c r="I47" s="105" t="str">
        <f t="shared" ca="1" si="4"/>
        <v/>
      </c>
      <c r="J47" s="90"/>
      <c r="K47" s="91" t="str">
        <f t="shared" ca="1" si="1"/>
        <v/>
      </c>
      <c r="L47" s="92" t="str">
        <f t="shared" si="2"/>
        <v/>
      </c>
    </row>
    <row r="48" spans="1:12" s="65" customFormat="1" x14ac:dyDescent="0.35">
      <c r="A48" s="85">
        <v>33</v>
      </c>
      <c r="B48" s="87"/>
      <c r="C48" s="87"/>
      <c r="D48" s="87"/>
      <c r="E48" s="88"/>
      <c r="F48" s="89"/>
      <c r="G48" s="101"/>
      <c r="H48" s="105" t="str">
        <f t="shared" ca="1" si="3"/>
        <v/>
      </c>
      <c r="I48" s="105" t="str">
        <f t="shared" ca="1" si="4"/>
        <v/>
      </c>
      <c r="J48" s="90"/>
      <c r="K48" s="91" t="str">
        <f t="shared" ca="1" si="1"/>
        <v/>
      </c>
      <c r="L48" s="92" t="str">
        <f t="shared" si="2"/>
        <v/>
      </c>
    </row>
    <row r="49" spans="1:12" s="65" customFormat="1" x14ac:dyDescent="0.35">
      <c r="A49" s="85">
        <v>34</v>
      </c>
      <c r="B49" s="87"/>
      <c r="C49" s="87"/>
      <c r="D49" s="87"/>
      <c r="E49" s="88"/>
      <c r="F49" s="89"/>
      <c r="G49" s="101"/>
      <c r="H49" s="105" t="str">
        <f t="shared" ca="1" si="3"/>
        <v/>
      </c>
      <c r="I49" s="105" t="str">
        <f t="shared" ca="1" si="4"/>
        <v/>
      </c>
      <c r="J49" s="90"/>
      <c r="K49" s="91" t="str">
        <f t="shared" ca="1" si="1"/>
        <v/>
      </c>
      <c r="L49" s="92" t="str">
        <f t="shared" si="2"/>
        <v/>
      </c>
    </row>
    <row r="50" spans="1:12" s="65" customFormat="1" x14ac:dyDescent="0.35">
      <c r="A50" s="85">
        <v>35</v>
      </c>
      <c r="B50" s="87"/>
      <c r="C50" s="87"/>
      <c r="D50" s="87"/>
      <c r="E50" s="88"/>
      <c r="F50" s="89"/>
      <c r="G50" s="101"/>
      <c r="H50" s="105" t="str">
        <f t="shared" ca="1" si="3"/>
        <v/>
      </c>
      <c r="I50" s="105" t="str">
        <f t="shared" ca="1" si="4"/>
        <v/>
      </c>
      <c r="J50" s="90"/>
      <c r="K50" s="91" t="str">
        <f t="shared" ca="1" si="1"/>
        <v/>
      </c>
      <c r="L50" s="92" t="str">
        <f t="shared" si="2"/>
        <v/>
      </c>
    </row>
    <row r="51" spans="1:12" s="65" customFormat="1" x14ac:dyDescent="0.35">
      <c r="A51" s="85">
        <v>36</v>
      </c>
      <c r="B51" s="87"/>
      <c r="C51" s="87"/>
      <c r="D51" s="87"/>
      <c r="E51" s="88"/>
      <c r="F51" s="89"/>
      <c r="G51" s="101"/>
      <c r="H51" s="105" t="str">
        <f t="shared" ca="1" si="3"/>
        <v/>
      </c>
      <c r="I51" s="105" t="str">
        <f t="shared" ca="1" si="4"/>
        <v/>
      </c>
      <c r="J51" s="90"/>
      <c r="K51" s="91" t="str">
        <f t="shared" ca="1" si="1"/>
        <v/>
      </c>
      <c r="L51" s="92" t="str">
        <f t="shared" si="2"/>
        <v/>
      </c>
    </row>
    <row r="52" spans="1:12" s="65" customFormat="1" x14ac:dyDescent="0.35">
      <c r="A52" s="85">
        <v>37</v>
      </c>
      <c r="B52" s="87"/>
      <c r="C52" s="87"/>
      <c r="D52" s="87"/>
      <c r="E52" s="88"/>
      <c r="F52" s="89"/>
      <c r="G52" s="101"/>
      <c r="H52" s="105" t="str">
        <f t="shared" ca="1" si="3"/>
        <v/>
      </c>
      <c r="I52" s="105" t="str">
        <f t="shared" ca="1" si="4"/>
        <v/>
      </c>
      <c r="J52" s="90"/>
      <c r="K52" s="91" t="str">
        <f t="shared" ca="1" si="1"/>
        <v/>
      </c>
      <c r="L52" s="92" t="str">
        <f t="shared" si="2"/>
        <v/>
      </c>
    </row>
    <row r="53" spans="1:12" s="65" customFormat="1" x14ac:dyDescent="0.35">
      <c r="A53" s="85">
        <v>38</v>
      </c>
      <c r="B53" s="87"/>
      <c r="C53" s="87"/>
      <c r="D53" s="87"/>
      <c r="E53" s="88"/>
      <c r="F53" s="89"/>
      <c r="G53" s="101"/>
      <c r="H53" s="105" t="str">
        <f t="shared" ca="1" si="3"/>
        <v/>
      </c>
      <c r="I53" s="105" t="str">
        <f t="shared" ca="1" si="4"/>
        <v/>
      </c>
      <c r="J53" s="90"/>
      <c r="K53" s="91" t="str">
        <f t="shared" ca="1" si="1"/>
        <v/>
      </c>
      <c r="L53" s="92" t="str">
        <f t="shared" si="2"/>
        <v/>
      </c>
    </row>
    <row r="54" spans="1:12" s="65" customFormat="1" x14ac:dyDescent="0.35">
      <c r="A54" s="85">
        <v>39</v>
      </c>
      <c r="B54" s="87"/>
      <c r="C54" s="87"/>
      <c r="D54" s="87"/>
      <c r="E54" s="88"/>
      <c r="F54" s="89"/>
      <c r="G54" s="101"/>
      <c r="H54" s="105" t="str">
        <f t="shared" ca="1" si="3"/>
        <v/>
      </c>
      <c r="I54" s="105" t="str">
        <f t="shared" ca="1" si="4"/>
        <v/>
      </c>
      <c r="J54" s="90"/>
      <c r="K54" s="91" t="str">
        <f t="shared" ca="1" si="1"/>
        <v/>
      </c>
      <c r="L54" s="92" t="str">
        <f t="shared" si="2"/>
        <v/>
      </c>
    </row>
    <row r="55" spans="1:12" s="65" customFormat="1" ht="16" thickBot="1" x14ac:dyDescent="0.4">
      <c r="A55" s="93">
        <v>40</v>
      </c>
      <c r="B55" s="94"/>
      <c r="C55" s="94"/>
      <c r="D55" s="94"/>
      <c r="E55" s="95"/>
      <c r="F55" s="96"/>
      <c r="G55" s="101"/>
      <c r="H55" s="105" t="str">
        <f t="shared" ca="1" si="3"/>
        <v/>
      </c>
      <c r="I55" s="105" t="str">
        <f t="shared" ca="1" si="4"/>
        <v/>
      </c>
      <c r="J55" s="97"/>
      <c r="K55" s="98" t="str">
        <f t="shared" ca="1" si="1"/>
        <v/>
      </c>
      <c r="L55" s="99" t="str">
        <f t="shared" si="2"/>
        <v/>
      </c>
    </row>
    <row r="56" spans="1:12" ht="48" customHeight="1" x14ac:dyDescent="0.35">
      <c r="A56" s="174" t="s">
        <v>76</v>
      </c>
      <c r="B56" s="175"/>
      <c r="C56" s="175"/>
      <c r="D56" s="175"/>
      <c r="E56" s="175"/>
      <c r="F56" s="175"/>
      <c r="G56" s="175"/>
      <c r="H56" s="73"/>
      <c r="I56" s="74" t="s">
        <v>710</v>
      </c>
      <c r="J56" s="78">
        <f>SUMIF($J$16:$J$55,"Ja",$K$16:$K$55)+SUMIF($J$16:$J$55,"M",$K$16:$K$55)+SUMIF($J$16:$J$55,"N",$K$16:$K$55)</f>
        <v>0</v>
      </c>
      <c r="K56" s="165" t="s">
        <v>78</v>
      </c>
      <c r="L56" s="166"/>
    </row>
    <row r="57" spans="1:12" x14ac:dyDescent="0.35">
      <c r="A57" s="176"/>
      <c r="B57" s="177"/>
      <c r="C57" s="177"/>
      <c r="D57" s="177"/>
      <c r="E57" s="177"/>
      <c r="F57" s="177"/>
      <c r="G57" s="177"/>
      <c r="H57" s="82"/>
      <c r="I57" s="84" t="str">
        <f>IF(SUMIF($J$16:$J$55,"Ja",$K$16:$K$55)&lt;&gt;$J$56,"davon für die Einstufung relevant:","")</f>
        <v/>
      </c>
      <c r="J57" s="83" t="str">
        <f>IF(SUMIF($J$16:$J$55,"Ja",$K$16:$K$55)&lt;&gt;$J$56,SUMIF($J$16:$J$55,"Ja",$K$16:$K$55),"")</f>
        <v/>
      </c>
      <c r="K57" s="167"/>
      <c r="L57" s="168"/>
    </row>
    <row r="58" spans="1:12" ht="19.5" customHeight="1" x14ac:dyDescent="0.35">
      <c r="A58" s="176"/>
      <c r="B58" s="177"/>
      <c r="C58" s="177"/>
      <c r="D58" s="177"/>
      <c r="E58" s="177"/>
      <c r="F58" s="177"/>
      <c r="G58" s="177"/>
      <c r="H58" s="169" t="s">
        <v>718</v>
      </c>
      <c r="I58" s="180" t="str">
        <f>"Bewerbung/Einstufung maximal möglich bis: "</f>
        <v xml:space="preserve">Bewerbung/Einstufung maximal möglich bis: </v>
      </c>
      <c r="J58" s="181"/>
      <c r="K58" s="181"/>
      <c r="L58" s="182"/>
    </row>
    <row r="59" spans="1:12" ht="20.25" customHeight="1" thickBot="1" x14ac:dyDescent="0.4">
      <c r="A59" s="178" t="s">
        <v>719</v>
      </c>
      <c r="B59" s="179"/>
      <c r="C59" s="179"/>
      <c r="D59" s="179"/>
      <c r="E59" s="179"/>
      <c r="F59" s="179"/>
      <c r="G59" s="179"/>
      <c r="H59" s="170"/>
      <c r="I59" s="79">
        <f ca="1">(ROUND((IF($I$57&lt;&gt;"",$J$57,$J$56)/$L$12)+$I$12,0))</f>
        <v>1</v>
      </c>
      <c r="J59" s="171" t="s">
        <v>721</v>
      </c>
      <c r="K59" s="171"/>
      <c r="L59" s="172"/>
    </row>
    <row r="60" spans="1:12" ht="18.75" customHeight="1" x14ac:dyDescent="0.35">
      <c r="A60" s="71" t="s">
        <v>822</v>
      </c>
      <c r="D60" s="72"/>
      <c r="E60" s="72"/>
      <c r="F60" s="72"/>
      <c r="G60" s="72"/>
      <c r="H60" s="72"/>
      <c r="I60" s="173"/>
      <c r="J60" s="173"/>
      <c r="K60" s="173"/>
      <c r="L60" s="173"/>
    </row>
    <row r="61" spans="1:12" s="13" customFormat="1" ht="33.75" customHeight="1" x14ac:dyDescent="0.4">
      <c r="A61" s="184" t="s">
        <v>679</v>
      </c>
      <c r="B61" s="184"/>
      <c r="C61" s="184"/>
      <c r="D61" s="184"/>
      <c r="E61" s="184"/>
      <c r="F61" s="184"/>
      <c r="G61" s="184"/>
      <c r="H61" s="184"/>
      <c r="I61" s="184"/>
      <c r="J61" s="184"/>
      <c r="K61" s="184"/>
      <c r="L61" s="184"/>
    </row>
    <row r="62" spans="1:12" s="13" customFormat="1" ht="17" x14ac:dyDescent="0.4">
      <c r="A62" s="8"/>
      <c r="B62" s="9"/>
      <c r="C62" s="9"/>
      <c r="D62" s="8"/>
      <c r="E62" s="8"/>
      <c r="F62" s="8"/>
      <c r="G62" s="8"/>
      <c r="H62" s="8"/>
      <c r="I62" s="8"/>
      <c r="J62" s="8"/>
      <c r="K62" s="8"/>
      <c r="L62" s="8"/>
    </row>
    <row r="63" spans="1:12" s="13" customFormat="1" ht="19" x14ac:dyDescent="0.4">
      <c r="A63" s="185" t="s">
        <v>80</v>
      </c>
      <c r="B63" s="185"/>
      <c r="C63" s="185"/>
      <c r="D63" s="185"/>
      <c r="E63" s="185"/>
      <c r="F63" s="185"/>
      <c r="G63" s="185"/>
      <c r="H63" s="185"/>
      <c r="I63" s="185"/>
      <c r="J63" s="185"/>
      <c r="K63" s="185"/>
      <c r="L63" s="185"/>
    </row>
    <row r="64" spans="1:12" s="13" customFormat="1" ht="17" x14ac:dyDescent="0.4">
      <c r="A64" s="186" t="s">
        <v>75</v>
      </c>
      <c r="B64" s="186"/>
      <c r="C64" s="186"/>
      <c r="D64" s="186"/>
      <c r="E64" s="186"/>
      <c r="F64" s="186"/>
      <c r="G64" s="186"/>
      <c r="H64" s="186"/>
      <c r="I64" s="186"/>
      <c r="J64" s="186"/>
      <c r="K64" s="186"/>
      <c r="L64" s="186"/>
    </row>
    <row r="65" spans="1:12" s="13" customFormat="1" ht="17" x14ac:dyDescent="0.4">
      <c r="A65" s="186" t="s">
        <v>73</v>
      </c>
      <c r="B65" s="186"/>
      <c r="C65" s="186"/>
      <c r="D65" s="186"/>
      <c r="E65" s="186"/>
      <c r="F65" s="186"/>
      <c r="G65" s="186"/>
      <c r="H65" s="186"/>
      <c r="I65" s="186"/>
      <c r="J65" s="186"/>
      <c r="K65" s="186"/>
      <c r="L65" s="186"/>
    </row>
    <row r="66" spans="1:12" s="13" customFormat="1" ht="17" x14ac:dyDescent="0.4">
      <c r="A66" s="186" t="s">
        <v>69</v>
      </c>
      <c r="B66" s="186"/>
      <c r="C66" s="186"/>
      <c r="D66" s="186"/>
      <c r="E66" s="186"/>
      <c r="F66" s="186"/>
      <c r="G66" s="186"/>
      <c r="H66" s="186"/>
      <c r="I66" s="186"/>
      <c r="J66" s="186"/>
      <c r="K66" s="186"/>
      <c r="L66" s="186"/>
    </row>
    <row r="67" spans="1:12" s="13" customFormat="1" ht="17" x14ac:dyDescent="0.4">
      <c r="A67" s="19" t="s">
        <v>77</v>
      </c>
      <c r="B67" s="19"/>
      <c r="C67" s="19"/>
      <c r="D67" s="19"/>
      <c r="E67" s="19"/>
      <c r="F67" s="19"/>
      <c r="G67" s="19"/>
      <c r="H67" s="19"/>
      <c r="I67" s="19"/>
      <c r="J67" s="19"/>
      <c r="K67" s="19"/>
      <c r="L67" s="19"/>
    </row>
    <row r="68" spans="1:12" s="13" customFormat="1" ht="17" x14ac:dyDescent="0.4">
      <c r="A68" s="19"/>
      <c r="B68" s="19"/>
      <c r="C68" s="19"/>
      <c r="D68" s="19"/>
      <c r="E68" s="19"/>
      <c r="F68" s="19"/>
      <c r="G68" s="19"/>
      <c r="H68" s="19"/>
      <c r="I68" s="19"/>
      <c r="J68" s="19"/>
      <c r="K68" s="19"/>
      <c r="L68" s="19"/>
    </row>
    <row r="69" spans="1:12" s="15" customFormat="1" ht="19" x14ac:dyDescent="0.4">
      <c r="A69" s="14" t="s">
        <v>81</v>
      </c>
      <c r="B69" s="14"/>
      <c r="C69" s="14"/>
      <c r="D69" s="14"/>
      <c r="E69" s="14"/>
      <c r="F69" s="14"/>
      <c r="G69" s="14"/>
      <c r="H69" s="14"/>
      <c r="I69" s="14"/>
      <c r="J69" s="14"/>
      <c r="K69" s="14"/>
      <c r="L69" s="14"/>
    </row>
    <row r="70" spans="1:12" s="13" customFormat="1" ht="17" x14ac:dyDescent="0.4">
      <c r="A70" s="63" t="s">
        <v>533</v>
      </c>
      <c r="B70" s="19"/>
      <c r="C70" s="19"/>
      <c r="D70" s="19"/>
      <c r="E70" s="19"/>
      <c r="F70" s="19"/>
      <c r="G70" s="19"/>
      <c r="H70" s="19"/>
      <c r="I70" s="19"/>
      <c r="J70" s="19"/>
      <c r="K70" s="19"/>
      <c r="L70" s="19"/>
    </row>
    <row r="71" spans="1:12" s="13" customFormat="1" ht="17" x14ac:dyDescent="0.4">
      <c r="A71" s="8"/>
      <c r="B71" s="9"/>
      <c r="C71" s="9"/>
      <c r="D71" s="8"/>
      <c r="E71" s="8"/>
      <c r="F71" s="8"/>
      <c r="G71" s="8"/>
      <c r="H71" s="8"/>
      <c r="I71" s="8"/>
      <c r="J71" s="8"/>
      <c r="K71" s="8"/>
      <c r="L71" s="8"/>
    </row>
    <row r="72" spans="1:12" s="13" customFormat="1" ht="19" x14ac:dyDescent="0.4">
      <c r="A72" s="185" t="s">
        <v>82</v>
      </c>
      <c r="B72" s="185"/>
      <c r="C72" s="185"/>
      <c r="D72" s="185"/>
      <c r="E72" s="185"/>
      <c r="F72" s="185"/>
      <c r="G72" s="185"/>
      <c r="H72" s="185"/>
      <c r="I72" s="185"/>
      <c r="J72" s="185"/>
      <c r="K72" s="185"/>
      <c r="L72" s="185"/>
    </row>
    <row r="73" spans="1:12" s="16" customFormat="1" ht="17.25" customHeight="1" x14ac:dyDescent="0.35">
      <c r="A73" s="17" t="s">
        <v>101</v>
      </c>
      <c r="B73" s="183" t="s">
        <v>90</v>
      </c>
      <c r="C73" s="183"/>
      <c r="D73" s="183"/>
      <c r="E73" s="183"/>
      <c r="F73" s="183"/>
      <c r="G73" s="183"/>
      <c r="H73" s="183"/>
      <c r="I73" s="183"/>
      <c r="J73" s="183"/>
      <c r="K73" s="183"/>
      <c r="L73" s="183"/>
    </row>
    <row r="74" spans="1:12" s="16" customFormat="1" ht="17.25" customHeight="1" x14ac:dyDescent="0.35">
      <c r="A74" s="17" t="s">
        <v>102</v>
      </c>
      <c r="B74" s="183" t="s">
        <v>91</v>
      </c>
      <c r="C74" s="183"/>
      <c r="D74" s="183"/>
      <c r="E74" s="183"/>
      <c r="F74" s="183"/>
      <c r="G74" s="183"/>
      <c r="H74" s="183"/>
      <c r="I74" s="183"/>
      <c r="J74" s="183"/>
      <c r="K74" s="183"/>
      <c r="L74" s="183"/>
    </row>
    <row r="75" spans="1:12" s="16" customFormat="1" ht="17.25" customHeight="1" x14ac:dyDescent="0.35">
      <c r="A75" s="17" t="s">
        <v>103</v>
      </c>
      <c r="B75" s="183" t="s">
        <v>92</v>
      </c>
      <c r="C75" s="183"/>
      <c r="D75" s="183"/>
      <c r="E75" s="183"/>
      <c r="F75" s="183"/>
      <c r="G75" s="183"/>
      <c r="H75" s="183"/>
      <c r="I75" s="183"/>
      <c r="J75" s="183"/>
      <c r="K75" s="183"/>
      <c r="L75" s="183"/>
    </row>
    <row r="76" spans="1:12" s="16" customFormat="1" ht="17.25" customHeight="1" x14ac:dyDescent="0.35">
      <c r="A76" s="17" t="s">
        <v>104</v>
      </c>
      <c r="B76" s="183" t="s">
        <v>93</v>
      </c>
      <c r="C76" s="183"/>
      <c r="D76" s="183"/>
      <c r="E76" s="183"/>
      <c r="F76" s="183"/>
      <c r="G76" s="183"/>
      <c r="H76" s="183"/>
      <c r="I76" s="183"/>
      <c r="J76" s="183"/>
      <c r="K76" s="183"/>
      <c r="L76" s="183"/>
    </row>
    <row r="77" spans="1:12" s="16" customFormat="1" ht="17.25" customHeight="1" x14ac:dyDescent="0.35">
      <c r="A77" s="17" t="s">
        <v>105</v>
      </c>
      <c r="B77" s="183" t="s">
        <v>94</v>
      </c>
      <c r="C77" s="183"/>
      <c r="D77" s="183"/>
      <c r="E77" s="183"/>
      <c r="F77" s="183"/>
      <c r="G77" s="183"/>
      <c r="H77" s="183"/>
      <c r="I77" s="183"/>
      <c r="J77" s="183"/>
      <c r="K77" s="183"/>
      <c r="L77" s="183"/>
    </row>
    <row r="78" spans="1:12" s="16" customFormat="1" ht="17.25" customHeight="1" x14ac:dyDescent="0.35">
      <c r="A78" s="17" t="s">
        <v>106</v>
      </c>
      <c r="B78" s="183" t="s">
        <v>95</v>
      </c>
      <c r="C78" s="183"/>
      <c r="D78" s="183"/>
      <c r="E78" s="183"/>
      <c r="F78" s="183"/>
      <c r="G78" s="183"/>
      <c r="H78" s="183"/>
      <c r="I78" s="183"/>
      <c r="J78" s="183"/>
      <c r="K78" s="183"/>
      <c r="L78" s="183"/>
    </row>
    <row r="79" spans="1:12" s="16" customFormat="1" ht="34" customHeight="1" x14ac:dyDescent="0.35">
      <c r="A79" s="17" t="s">
        <v>111</v>
      </c>
      <c r="B79" s="183" t="s">
        <v>96</v>
      </c>
      <c r="C79" s="183"/>
      <c r="D79" s="183"/>
      <c r="E79" s="183"/>
      <c r="F79" s="183"/>
      <c r="G79" s="183"/>
      <c r="H79" s="183"/>
      <c r="I79" s="183"/>
      <c r="J79" s="183"/>
      <c r="K79" s="183"/>
      <c r="L79" s="183"/>
    </row>
    <row r="80" spans="1:12" s="16" customFormat="1" ht="17.25" customHeight="1" x14ac:dyDescent="0.35">
      <c r="A80" s="17" t="s">
        <v>107</v>
      </c>
      <c r="B80" s="183" t="s">
        <v>97</v>
      </c>
      <c r="C80" s="183"/>
      <c r="D80" s="183"/>
      <c r="E80" s="183"/>
      <c r="F80" s="183"/>
      <c r="G80" s="183"/>
      <c r="H80" s="183"/>
      <c r="I80" s="183"/>
      <c r="J80" s="183"/>
      <c r="K80" s="183"/>
      <c r="L80" s="183"/>
    </row>
    <row r="81" spans="1:12" s="16" customFormat="1" ht="17.25" customHeight="1" x14ac:dyDescent="0.35">
      <c r="A81" s="17" t="s">
        <v>112</v>
      </c>
      <c r="B81" s="183" t="s">
        <v>113</v>
      </c>
      <c r="C81" s="183"/>
      <c r="D81" s="183"/>
      <c r="E81" s="183"/>
      <c r="F81" s="183"/>
      <c r="G81" s="183"/>
      <c r="H81" s="183"/>
      <c r="I81" s="183"/>
      <c r="J81" s="183"/>
      <c r="K81" s="183"/>
      <c r="L81" s="183"/>
    </row>
    <row r="82" spans="1:12" s="16" customFormat="1" ht="17.25" customHeight="1" x14ac:dyDescent="0.35">
      <c r="A82" s="17" t="s">
        <v>108</v>
      </c>
      <c r="B82" s="183" t="s">
        <v>98</v>
      </c>
      <c r="C82" s="183"/>
      <c r="D82" s="183"/>
      <c r="E82" s="183"/>
      <c r="F82" s="183"/>
      <c r="G82" s="183"/>
      <c r="H82" s="183"/>
      <c r="I82" s="183"/>
      <c r="J82" s="183"/>
      <c r="K82" s="183"/>
      <c r="L82" s="183"/>
    </row>
    <row r="83" spans="1:12" s="16" customFormat="1" ht="17.149999999999999" customHeight="1" x14ac:dyDescent="0.35">
      <c r="A83" s="17" t="s">
        <v>109</v>
      </c>
      <c r="B83" s="183" t="s">
        <v>100</v>
      </c>
      <c r="C83" s="183"/>
      <c r="D83" s="183"/>
      <c r="E83" s="183"/>
      <c r="F83" s="183"/>
      <c r="G83" s="183"/>
      <c r="H83" s="183"/>
      <c r="I83" s="183"/>
      <c r="J83" s="183"/>
      <c r="K83" s="183"/>
      <c r="L83" s="183"/>
    </row>
    <row r="84" spans="1:12" s="16" customFormat="1" ht="33" customHeight="1" x14ac:dyDescent="0.35">
      <c r="A84" s="17" t="s">
        <v>110</v>
      </c>
      <c r="B84" s="183" t="s">
        <v>99</v>
      </c>
      <c r="C84" s="183"/>
      <c r="D84" s="183"/>
      <c r="E84" s="183"/>
      <c r="F84" s="183"/>
      <c r="G84" s="183"/>
      <c r="H84" s="183"/>
      <c r="I84" s="183"/>
      <c r="J84" s="183"/>
      <c r="K84" s="183"/>
      <c r="L84" s="183"/>
    </row>
    <row r="85" spans="1:12" s="16" customFormat="1" ht="33" customHeight="1" x14ac:dyDescent="0.35">
      <c r="A85" s="17" t="s">
        <v>526</v>
      </c>
      <c r="B85" s="183" t="s">
        <v>527</v>
      </c>
      <c r="C85" s="183"/>
      <c r="D85" s="183"/>
      <c r="E85" s="183"/>
      <c r="F85" s="183"/>
      <c r="G85" s="183"/>
      <c r="H85" s="183"/>
      <c r="I85" s="183"/>
      <c r="J85" s="183"/>
      <c r="K85" s="183"/>
      <c r="L85" s="183"/>
    </row>
    <row r="86" spans="1:12" s="57" customFormat="1" ht="17.149999999999999" customHeight="1" x14ac:dyDescent="0.35">
      <c r="A86" s="56" t="s">
        <v>518</v>
      </c>
      <c r="B86" s="196" t="s">
        <v>528</v>
      </c>
      <c r="C86" s="196"/>
      <c r="D86" s="196"/>
      <c r="E86" s="196"/>
      <c r="F86" s="196"/>
      <c r="G86" s="196"/>
      <c r="H86" s="196"/>
      <c r="I86" s="196"/>
      <c r="J86" s="196"/>
      <c r="K86" s="196"/>
      <c r="L86" s="196"/>
    </row>
    <row r="87" spans="1:12" ht="15" customHeight="1" x14ac:dyDescent="0.35">
      <c r="A87" s="3"/>
      <c r="B87" s="3"/>
      <c r="C87" s="3"/>
      <c r="D87" s="3"/>
      <c r="E87" s="3"/>
      <c r="F87" s="3"/>
      <c r="G87" s="3"/>
      <c r="H87" s="3"/>
      <c r="I87" s="3"/>
      <c r="J87" s="3"/>
      <c r="K87" s="3"/>
      <c r="L87" s="3"/>
    </row>
    <row r="88" spans="1:12" ht="17" x14ac:dyDescent="0.4">
      <c r="A88" s="192" t="s">
        <v>114</v>
      </c>
      <c r="B88" s="192"/>
      <c r="C88" s="192"/>
      <c r="D88" s="192"/>
      <c r="E88" s="192"/>
      <c r="F88" s="192"/>
      <c r="G88" s="192"/>
      <c r="H88" s="192"/>
      <c r="I88" s="192"/>
      <c r="J88" s="192"/>
      <c r="K88" s="192"/>
      <c r="L88" s="192"/>
    </row>
    <row r="89" spans="1:12" ht="17" x14ac:dyDescent="0.4">
      <c r="A89" s="6"/>
      <c r="B89" s="6"/>
      <c r="C89" s="6"/>
      <c r="D89" s="6"/>
      <c r="E89" s="6"/>
      <c r="F89" s="6"/>
      <c r="G89" s="6"/>
      <c r="H89" s="6"/>
      <c r="I89" s="6"/>
      <c r="J89" s="6"/>
      <c r="K89" s="6"/>
      <c r="L89" s="6"/>
    </row>
    <row r="90" spans="1:12" ht="53" x14ac:dyDescent="0.35">
      <c r="A90" s="7" t="s">
        <v>70</v>
      </c>
      <c r="B90" s="197" t="s">
        <v>3</v>
      </c>
      <c r="C90" s="198"/>
      <c r="D90" s="198"/>
      <c r="E90" s="198"/>
      <c r="F90" s="198"/>
      <c r="G90" s="198"/>
      <c r="H90" s="198"/>
      <c r="I90" s="198"/>
      <c r="J90" s="198"/>
      <c r="K90" s="198"/>
      <c r="L90" s="199"/>
    </row>
    <row r="91" spans="1:12" x14ac:dyDescent="0.35">
      <c r="A91" s="2"/>
      <c r="B91" s="188"/>
      <c r="C91" s="189"/>
      <c r="D91" s="189"/>
      <c r="E91" s="189"/>
      <c r="F91" s="189"/>
      <c r="G91" s="189"/>
      <c r="H91" s="189"/>
      <c r="I91" s="189"/>
      <c r="J91" s="189"/>
      <c r="K91" s="189"/>
      <c r="L91" s="190"/>
    </row>
    <row r="92" spans="1:12" x14ac:dyDescent="0.35">
      <c r="A92" s="2"/>
      <c r="B92" s="188"/>
      <c r="C92" s="189"/>
      <c r="D92" s="189"/>
      <c r="E92" s="189"/>
      <c r="F92" s="189"/>
      <c r="G92" s="189"/>
      <c r="H92" s="189"/>
      <c r="I92" s="189"/>
      <c r="J92" s="189"/>
      <c r="K92" s="189"/>
      <c r="L92" s="190"/>
    </row>
    <row r="93" spans="1:12" x14ac:dyDescent="0.35">
      <c r="A93" s="2"/>
      <c r="B93" s="188"/>
      <c r="C93" s="189"/>
      <c r="D93" s="189"/>
      <c r="E93" s="189"/>
      <c r="F93" s="189"/>
      <c r="G93" s="189"/>
      <c r="H93" s="189"/>
      <c r="I93" s="189"/>
      <c r="J93" s="189"/>
      <c r="K93" s="189"/>
      <c r="L93" s="190"/>
    </row>
    <row r="94" spans="1:12" x14ac:dyDescent="0.35">
      <c r="A94" s="2"/>
      <c r="B94" s="188"/>
      <c r="C94" s="189"/>
      <c r="D94" s="189"/>
      <c r="E94" s="189"/>
      <c r="F94" s="189"/>
      <c r="G94" s="189"/>
      <c r="H94" s="189"/>
      <c r="I94" s="189"/>
      <c r="J94" s="189"/>
      <c r="K94" s="189"/>
      <c r="L94" s="190"/>
    </row>
    <row r="95" spans="1:12" x14ac:dyDescent="0.35">
      <c r="A95" s="2"/>
      <c r="B95" s="188"/>
      <c r="C95" s="189"/>
      <c r="D95" s="189"/>
      <c r="E95" s="189"/>
      <c r="F95" s="189"/>
      <c r="G95" s="189"/>
      <c r="H95" s="189"/>
      <c r="I95" s="189"/>
      <c r="J95" s="189"/>
      <c r="K95" s="189"/>
      <c r="L95" s="190"/>
    </row>
    <row r="96" spans="1:12" x14ac:dyDescent="0.35">
      <c r="A96" s="2"/>
      <c r="B96" s="188"/>
      <c r="C96" s="189"/>
      <c r="D96" s="189"/>
      <c r="E96" s="189"/>
      <c r="F96" s="189"/>
      <c r="G96" s="189"/>
      <c r="H96" s="189"/>
      <c r="I96" s="189"/>
      <c r="J96" s="189"/>
      <c r="K96" s="189"/>
      <c r="L96" s="190"/>
    </row>
    <row r="97" spans="1:12" x14ac:dyDescent="0.35">
      <c r="A97" s="2"/>
      <c r="B97" s="188"/>
      <c r="C97" s="189"/>
      <c r="D97" s="189"/>
      <c r="E97" s="189"/>
      <c r="F97" s="189"/>
      <c r="G97" s="189"/>
      <c r="H97" s="189"/>
      <c r="I97" s="189"/>
      <c r="J97" s="189"/>
      <c r="K97" s="189"/>
      <c r="L97" s="190"/>
    </row>
    <row r="98" spans="1:12" x14ac:dyDescent="0.35">
      <c r="A98" s="2"/>
      <c r="B98" s="188"/>
      <c r="C98" s="189"/>
      <c r="D98" s="189"/>
      <c r="E98" s="189"/>
      <c r="F98" s="189"/>
      <c r="G98" s="189"/>
      <c r="H98" s="189"/>
      <c r="I98" s="189"/>
      <c r="J98" s="189"/>
      <c r="K98" s="189"/>
      <c r="L98" s="190"/>
    </row>
    <row r="99" spans="1:12" x14ac:dyDescent="0.35">
      <c r="A99" s="2"/>
      <c r="B99" s="188"/>
      <c r="C99" s="189"/>
      <c r="D99" s="189"/>
      <c r="E99" s="189"/>
      <c r="F99" s="189"/>
      <c r="G99" s="189"/>
      <c r="H99" s="189"/>
      <c r="I99" s="189"/>
      <c r="J99" s="189"/>
      <c r="K99" s="189"/>
      <c r="L99" s="190"/>
    </row>
    <row r="100" spans="1:12" x14ac:dyDescent="0.35">
      <c r="A100" s="2"/>
      <c r="B100" s="188"/>
      <c r="C100" s="189"/>
      <c r="D100" s="189"/>
      <c r="E100" s="189"/>
      <c r="F100" s="189"/>
      <c r="G100" s="189"/>
      <c r="H100" s="189"/>
      <c r="I100" s="189"/>
      <c r="J100" s="189"/>
      <c r="K100" s="189"/>
      <c r="L100" s="190"/>
    </row>
    <row r="101" spans="1:12" x14ac:dyDescent="0.35">
      <c r="A101" s="2"/>
      <c r="B101" s="188"/>
      <c r="C101" s="189"/>
      <c r="D101" s="189"/>
      <c r="E101" s="189"/>
      <c r="F101" s="189"/>
      <c r="G101" s="189"/>
      <c r="H101" s="189"/>
      <c r="I101" s="189"/>
      <c r="J101" s="189"/>
      <c r="K101" s="189"/>
      <c r="L101" s="190"/>
    </row>
    <row r="102" spans="1:12" x14ac:dyDescent="0.35">
      <c r="A102" s="2"/>
      <c r="B102" s="188"/>
      <c r="C102" s="189"/>
      <c r="D102" s="189"/>
      <c r="E102" s="189"/>
      <c r="F102" s="189"/>
      <c r="G102" s="189"/>
      <c r="H102" s="189"/>
      <c r="I102" s="189"/>
      <c r="J102" s="189"/>
      <c r="K102" s="189"/>
      <c r="L102" s="190"/>
    </row>
    <row r="103" spans="1:12" x14ac:dyDescent="0.35">
      <c r="A103" s="2"/>
      <c r="B103" s="188"/>
      <c r="C103" s="189"/>
      <c r="D103" s="189"/>
      <c r="E103" s="189"/>
      <c r="F103" s="189"/>
      <c r="G103" s="189"/>
      <c r="H103" s="189"/>
      <c r="I103" s="189"/>
      <c r="J103" s="189"/>
      <c r="K103" s="189"/>
      <c r="L103" s="190"/>
    </row>
    <row r="104" spans="1:12" x14ac:dyDescent="0.35">
      <c r="A104" s="4"/>
      <c r="B104" s="5"/>
      <c r="C104" s="5"/>
      <c r="D104" s="5"/>
      <c r="E104" s="5"/>
      <c r="F104" s="5"/>
      <c r="G104" s="5"/>
      <c r="H104" s="5"/>
      <c r="I104" s="5"/>
      <c r="J104" s="5"/>
      <c r="K104" s="5"/>
      <c r="L104" s="5"/>
    </row>
    <row r="105" spans="1:12" ht="17.149999999999999" customHeight="1" x14ac:dyDescent="0.35">
      <c r="A105" s="187" t="s">
        <v>83</v>
      </c>
      <c r="B105" s="187"/>
      <c r="C105" s="187"/>
      <c r="D105" s="187"/>
      <c r="E105" s="187"/>
      <c r="F105" s="187"/>
      <c r="G105" s="187"/>
      <c r="H105" s="187"/>
      <c r="I105" s="187"/>
      <c r="J105" s="187"/>
      <c r="K105" s="187"/>
      <c r="L105" s="187"/>
    </row>
    <row r="106" spans="1:12" ht="15.75" customHeight="1" x14ac:dyDescent="0.35">
      <c r="A106" s="10"/>
      <c r="B106" s="10"/>
      <c r="C106" s="10"/>
      <c r="D106" s="10"/>
      <c r="E106" s="10"/>
      <c r="F106" s="10"/>
      <c r="G106" s="10"/>
      <c r="H106" s="10"/>
      <c r="I106" s="10"/>
      <c r="J106" s="10"/>
      <c r="K106" s="10"/>
      <c r="L106" s="10"/>
    </row>
    <row r="107" spans="1:12" ht="17" x14ac:dyDescent="0.4">
      <c r="A107" s="192" t="s">
        <v>84</v>
      </c>
      <c r="B107" s="192"/>
      <c r="C107" s="192"/>
      <c r="D107" s="192"/>
      <c r="E107" s="192"/>
      <c r="F107" s="192"/>
      <c r="G107" s="192"/>
      <c r="H107" s="192"/>
      <c r="I107" s="192"/>
      <c r="J107" s="192"/>
      <c r="K107" s="192"/>
    </row>
    <row r="108" spans="1:12" ht="15.65" customHeight="1" x14ac:dyDescent="0.35">
      <c r="A108" s="193" t="s">
        <v>85</v>
      </c>
      <c r="B108" s="193"/>
      <c r="C108" s="193"/>
      <c r="D108" s="193"/>
      <c r="E108" s="193"/>
      <c r="F108" s="193"/>
      <c r="G108" s="193"/>
      <c r="H108" s="193"/>
      <c r="I108" s="193"/>
      <c r="J108" s="193"/>
      <c r="K108" s="193"/>
    </row>
    <row r="109" spans="1:12" ht="15.65" customHeight="1" x14ac:dyDescent="0.35">
      <c r="A109" s="193"/>
      <c r="B109" s="193"/>
      <c r="C109" s="193"/>
      <c r="D109" s="193"/>
      <c r="E109" s="193"/>
      <c r="F109" s="193"/>
      <c r="G109" s="193"/>
      <c r="H109" s="193"/>
      <c r="I109" s="193"/>
      <c r="J109" s="193"/>
      <c r="K109" s="193"/>
    </row>
    <row r="110" spans="1:12" ht="17" x14ac:dyDescent="0.35">
      <c r="A110" s="11"/>
      <c r="B110" s="11"/>
      <c r="C110" s="11"/>
      <c r="D110" s="11"/>
      <c r="E110" s="11"/>
      <c r="F110" s="11"/>
      <c r="G110" s="11"/>
      <c r="H110" s="11"/>
      <c r="I110" s="11"/>
      <c r="J110" s="11"/>
      <c r="K110" s="11"/>
    </row>
    <row r="111" spans="1:12" ht="17" x14ac:dyDescent="0.4">
      <c r="A111" s="194" t="s">
        <v>86</v>
      </c>
      <c r="B111" s="194"/>
      <c r="C111" s="194"/>
      <c r="D111" s="194"/>
      <c r="E111" s="194"/>
      <c r="F111" s="194"/>
      <c r="G111" s="194"/>
      <c r="H111" s="194"/>
      <c r="I111" s="194"/>
      <c r="J111" s="194"/>
      <c r="K111" s="194"/>
    </row>
    <row r="112" spans="1:12" ht="15.65" customHeight="1" x14ac:dyDescent="0.35">
      <c r="A112" s="195" t="s">
        <v>87</v>
      </c>
      <c r="B112" s="195"/>
      <c r="C112" s="195"/>
      <c r="D112" s="195"/>
      <c r="E112" s="195"/>
      <c r="F112" s="195"/>
      <c r="G112" s="195"/>
      <c r="H112" s="195"/>
      <c r="I112" s="195"/>
      <c r="J112" s="195"/>
      <c r="K112" s="195"/>
    </row>
    <row r="113" spans="1:11" ht="15.65" customHeight="1" x14ac:dyDescent="0.35">
      <c r="A113" s="195"/>
      <c r="B113" s="195"/>
      <c r="C113" s="195"/>
      <c r="D113" s="195"/>
      <c r="E113" s="195"/>
      <c r="F113" s="195"/>
      <c r="G113" s="195"/>
      <c r="H113" s="195"/>
      <c r="I113" s="195"/>
      <c r="J113" s="195"/>
      <c r="K113" s="195"/>
    </row>
    <row r="114" spans="1:11" ht="20.25" customHeight="1" x14ac:dyDescent="0.35">
      <c r="A114" s="195"/>
      <c r="B114" s="195"/>
      <c r="C114" s="195"/>
      <c r="D114" s="195"/>
      <c r="E114" s="195"/>
      <c r="F114" s="195"/>
      <c r="G114" s="195"/>
      <c r="H114" s="195"/>
      <c r="I114" s="195"/>
      <c r="J114" s="195"/>
      <c r="K114" s="195"/>
    </row>
    <row r="115" spans="1:11" ht="17" x14ac:dyDescent="0.4">
      <c r="A115" s="6"/>
      <c r="B115" s="20"/>
      <c r="C115" s="20"/>
      <c r="D115" s="20"/>
      <c r="E115" s="20"/>
      <c r="F115" s="20"/>
      <c r="G115" s="20"/>
      <c r="H115" s="20"/>
      <c r="I115" s="20"/>
      <c r="J115" s="20"/>
      <c r="K115" s="20"/>
    </row>
    <row r="116" spans="1:11" ht="17" x14ac:dyDescent="0.4">
      <c r="A116" s="191" t="s">
        <v>88</v>
      </c>
      <c r="B116" s="191"/>
      <c r="C116" s="191"/>
      <c r="D116" s="20"/>
      <c r="E116" s="20"/>
      <c r="F116" s="20"/>
      <c r="G116" s="20"/>
      <c r="H116" s="20"/>
      <c r="I116" s="20"/>
      <c r="J116" s="20"/>
      <c r="K116" s="20"/>
    </row>
    <row r="117" spans="1:11" ht="17" x14ac:dyDescent="0.4">
      <c r="A117" s="64"/>
      <c r="B117" s="64"/>
      <c r="C117" s="64"/>
      <c r="D117" s="64"/>
      <c r="E117" s="64"/>
      <c r="F117" s="64"/>
      <c r="G117" s="64"/>
      <c r="H117" s="64"/>
      <c r="I117" s="64"/>
      <c r="J117" s="64"/>
      <c r="K117" s="64"/>
    </row>
    <row r="118" spans="1:11" ht="17" x14ac:dyDescent="0.4">
      <c r="A118" s="66" t="str">
        <f>VLOOKUP(Studiengang,ListeStudiengaenge[],13,FALSE)</f>
        <v>Der Vorsitzende des Prüfungsauschusses Wirtschaftswissenschaften</v>
      </c>
      <c r="B118" s="66"/>
      <c r="C118" s="66"/>
      <c r="D118" s="20"/>
      <c r="E118" s="20"/>
      <c r="F118" s="20"/>
      <c r="G118" s="20"/>
      <c r="H118" s="20"/>
      <c r="I118" s="20"/>
      <c r="J118" s="20"/>
      <c r="K118" s="20"/>
    </row>
    <row r="119" spans="1:11" ht="17" x14ac:dyDescent="0.4">
      <c r="A119" s="64"/>
      <c r="B119" s="64"/>
      <c r="C119" s="64"/>
      <c r="D119" s="64"/>
      <c r="E119" s="64"/>
      <c r="F119" s="64"/>
      <c r="G119" s="64"/>
      <c r="H119" s="64"/>
      <c r="I119" s="64"/>
      <c r="J119" s="64"/>
      <c r="K119" s="64"/>
    </row>
    <row r="120" spans="1:11" ht="17" x14ac:dyDescent="0.4">
      <c r="A120" s="20"/>
      <c r="B120" s="20"/>
      <c r="C120" s="20"/>
      <c r="D120" s="20"/>
      <c r="E120" s="20"/>
      <c r="F120" s="20"/>
      <c r="G120" s="20"/>
      <c r="H120" s="20"/>
      <c r="I120" s="20"/>
      <c r="J120" s="20"/>
      <c r="K120" s="20"/>
    </row>
    <row r="121" spans="1:11" ht="17" x14ac:dyDescent="0.4">
      <c r="A121" s="20"/>
      <c r="B121" s="20"/>
      <c r="C121" s="20"/>
      <c r="D121" s="20"/>
      <c r="E121" s="20"/>
      <c r="F121" s="20"/>
      <c r="G121" s="20"/>
      <c r="H121" s="20"/>
      <c r="I121" s="20"/>
      <c r="J121" s="20"/>
      <c r="K121" s="20"/>
    </row>
    <row r="122" spans="1:11" ht="17" x14ac:dyDescent="0.4">
      <c r="A122" s="191" t="s">
        <v>89</v>
      </c>
      <c r="B122" s="191"/>
      <c r="C122" s="191"/>
      <c r="D122" s="6"/>
      <c r="E122" s="6"/>
      <c r="F122" s="6"/>
      <c r="G122" s="6"/>
      <c r="H122" s="6"/>
      <c r="I122" s="6"/>
      <c r="J122" s="6"/>
      <c r="K122" s="6"/>
    </row>
    <row r="123" spans="1:11" s="6" customFormat="1" ht="17" x14ac:dyDescent="0.4">
      <c r="A123" s="106" t="s">
        <v>676</v>
      </c>
      <c r="B123" s="106"/>
      <c r="C123" s="106"/>
      <c r="D123" s="106"/>
    </row>
  </sheetData>
  <sheetProtection algorithmName="SHA-512" hashValue="bqgcPfJeycCMCFUzTX/at6Y3iOxYTwbISFuvF49fhC3L/61h7/uBxEfOULT3+G0Fepcq7qDPG2lw+8TkD6Ohxw==" saltValue="HWpjSPk9aV/6Krcb+IARTA==" spinCount="100000" sheet="1" formatRows="0" selectLockedCells="1"/>
  <protectedRanges>
    <protectedRange sqref="A1:A4 A6:C7 B15:C15 A9:C9 A11:C12 A14:C14 D12:H12 K16:K55 H15 I12:L15 D14:F15 G14 H16:I55" name="Seite 1"/>
    <protectedRange sqref="I60:L60 K56 I56:J57 A62:L62 K58 A71:L71 A59:H60 I58 I59:J59 L57:L59" name="Seite 2"/>
    <protectedRange sqref="A61:L61" name="Seite 2_4"/>
    <protectedRange sqref="A66:D70 B63:L63 H66:L70" name="Seite 2_5"/>
    <protectedRange sqref="A63" name="Seite 2_1_2"/>
    <protectedRange sqref="A82:L85 A87:L87 A72:L80" name="Seite 2_6"/>
    <protectedRange sqref="A65:D65 H65:L65" name="Seite 2_5_2"/>
    <protectedRange sqref="A5:C5" name="Seite 1_1"/>
    <protectedRange sqref="A8:C8" name="Seite 1_2"/>
    <protectedRange sqref="A10:C10" name="Seite 1_3"/>
    <protectedRange sqref="A13:H13" name="Seite 1_4"/>
    <protectedRange sqref="A56:H58" name="Seite 2_7"/>
    <protectedRange sqref="A64:D64 H64:L64" name="Seite 2_5_1"/>
    <protectedRange sqref="A81:L81" name="Seite 2_6_1"/>
    <protectedRange sqref="A86:L86" name="Seite 2_6_2"/>
  </protectedRanges>
  <mergeCells count="79">
    <mergeCell ref="B86:L86"/>
    <mergeCell ref="B78:L78"/>
    <mergeCell ref="B77:L77"/>
    <mergeCell ref="B92:L92"/>
    <mergeCell ref="A88:L88"/>
    <mergeCell ref="B90:L90"/>
    <mergeCell ref="B79:L79"/>
    <mergeCell ref="B80:L80"/>
    <mergeCell ref="B81:L81"/>
    <mergeCell ref="B82:L82"/>
    <mergeCell ref="B83:L83"/>
    <mergeCell ref="B91:L91"/>
    <mergeCell ref="B84:L84"/>
    <mergeCell ref="B85:L85"/>
    <mergeCell ref="A122:C122"/>
    <mergeCell ref="A107:K107"/>
    <mergeCell ref="A108:K109"/>
    <mergeCell ref="A111:K111"/>
    <mergeCell ref="A112:K114"/>
    <mergeCell ref="A116:C116"/>
    <mergeCell ref="A105:L105"/>
    <mergeCell ref="B93:L93"/>
    <mergeCell ref="B94:L94"/>
    <mergeCell ref="B95:L95"/>
    <mergeCell ref="B96:L96"/>
    <mergeCell ref="B103:L103"/>
    <mergeCell ref="B97:L97"/>
    <mergeCell ref="B101:L101"/>
    <mergeCell ref="B102:L102"/>
    <mergeCell ref="B98:L98"/>
    <mergeCell ref="B99:L99"/>
    <mergeCell ref="B100:L100"/>
    <mergeCell ref="B76:L76"/>
    <mergeCell ref="A61:L61"/>
    <mergeCell ref="A63:L63"/>
    <mergeCell ref="A64:L64"/>
    <mergeCell ref="A65:L65"/>
    <mergeCell ref="A66:L66"/>
    <mergeCell ref="A72:L72"/>
    <mergeCell ref="B73:L73"/>
    <mergeCell ref="B74:L74"/>
    <mergeCell ref="B75:L75"/>
    <mergeCell ref="K56:L57"/>
    <mergeCell ref="H58:H59"/>
    <mergeCell ref="J59:L59"/>
    <mergeCell ref="I60:L60"/>
    <mergeCell ref="A56:G58"/>
    <mergeCell ref="A59:G59"/>
    <mergeCell ref="I58:L58"/>
    <mergeCell ref="A1:H1"/>
    <mergeCell ref="I1:L1"/>
    <mergeCell ref="I2:L2"/>
    <mergeCell ref="A4:H4"/>
    <mergeCell ref="A3:H3"/>
    <mergeCell ref="I3:L4"/>
    <mergeCell ref="D11:L11"/>
    <mergeCell ref="A12:C12"/>
    <mergeCell ref="D12:G12"/>
    <mergeCell ref="J12:K12"/>
    <mergeCell ref="J13:L14"/>
    <mergeCell ref="A14:F14"/>
    <mergeCell ref="G14:I14"/>
    <mergeCell ref="A13:I13"/>
    <mergeCell ref="A123:D123"/>
    <mergeCell ref="A2:D2"/>
    <mergeCell ref="E2:H2"/>
    <mergeCell ref="A5:C5"/>
    <mergeCell ref="D5:L5"/>
    <mergeCell ref="A6:C6"/>
    <mergeCell ref="D6:L6"/>
    <mergeCell ref="A7:C7"/>
    <mergeCell ref="D7:L7"/>
    <mergeCell ref="A8:C8"/>
    <mergeCell ref="D8:L8"/>
    <mergeCell ref="A9:C9"/>
    <mergeCell ref="D9:L9"/>
    <mergeCell ref="A10:C10"/>
    <mergeCell ref="D10:L10"/>
    <mergeCell ref="A11:C11"/>
  </mergeCells>
  <dataValidations count="6">
    <dataValidation type="list" showInputMessage="1" showErrorMessage="1" sqref="C16:C55" xr:uid="{00000000-0002-0000-0000-000000000000}">
      <formula1>"I - Inland, A - Ausland, H - Hochschule, W - Weitere"</formula1>
    </dataValidation>
    <dataValidation type="list" allowBlank="1" showInputMessage="1" showErrorMessage="1" sqref="A2:D2" xr:uid="{00000000-0002-0000-0000-000001000000}">
      <formula1>"Sommersemester 2024,Wintersemester 2024/25,Sommersemester 2025,Wintersemester 2025/26,Sommersemester 2026,Wintersemester 2026/27,Sommersemester 2027"</formula1>
    </dataValidation>
    <dataValidation allowBlank="1" showErrorMessage="1" errorTitle="Studiengang nicht ausgewählt" error="Sie müssen zunächst einen Studiengang auswählen" promptTitle="Bitte Studiengang auswählen" sqref="I12" xr:uid="{00000000-0002-0000-0000-000002000000}"/>
    <dataValidation type="list" showInputMessage="1" sqref="J16:J55" xr:uid="{00000000-0002-0000-0000-000003000000}">
      <formula1>"Ja,A,B,C,D,E,F,G,H,I,J,K,L,M,N"</formula1>
    </dataValidation>
    <dataValidation type="list" showErrorMessage="1" errorTitle="Studiengang nicht ausgewählt" error="Sie müssen zunächst einen Studiengang auswählen" promptTitle="Bitte Studiengang auswählen" sqref="D12" xr:uid="{00000000-0002-0000-0000-000004000000}">
      <formula1>Studiengänge</formula1>
    </dataValidation>
    <dataValidation showErrorMessage="1" errorTitle="Studiengang nicht ausgewählt" error="Sie müssen zunächst einen Studiengang auswählen" promptTitle="Bitte Studiengang auswählen" sqref="H12" xr:uid="{47E18026-2613-4FC5-865E-40082F7F43F4}"/>
  </dataValidations>
  <hyperlinks>
    <hyperlink ref="A3:H3" r:id="rId1" display="Anleitung Anerkennung nebst einzureichende Unterlagen (Link)" xr:uid="{00000000-0004-0000-0000-000000000000}"/>
  </hyperlinks>
  <printOptions horizontalCentered="1"/>
  <pageMargins left="0.35433070866141736" right="0.35433070866141736" top="0.39370078740157483" bottom="0.78740157480314965" header="0.51181102362204722" footer="0.51181102362204722"/>
  <pageSetup paperSize="9" scale="73" fitToHeight="0" orientation="landscape" r:id="rId2"/>
  <headerFooter>
    <oddFooter>&amp;CSeite &amp;P von &amp;N</oddFooter>
  </headerFooter>
  <rowBreaks count="3" manualBreakCount="3">
    <brk id="29" max="11" man="1"/>
    <brk id="68" max="11" man="1"/>
    <brk id="104" max="11" man="1"/>
  </rowBreaks>
  <drawing r:id="rId3"/>
  <legacyDrawing r:id="rId4"/>
  <mc:AlternateContent xmlns:mc="http://schemas.openxmlformats.org/markup-compatibility/2006">
    <mc:Choice Requires="x14">
      <controls>
        <mc:AlternateContent xmlns:mc="http://schemas.openxmlformats.org/markup-compatibility/2006">
          <mc:Choice Requires="x14">
            <control shapeId="22529" r:id="rId5" name="Option Button 1">
              <controlPr defaultSize="0" autoFill="0" autoLine="0" autoPict="0" altText=" Nein">
                <anchor moveWithCells="1">
                  <from>
                    <xdr:col>3</xdr:col>
                    <xdr:colOff>69850</xdr:colOff>
                    <xdr:row>58</xdr:row>
                    <xdr:rowOff>31750</xdr:rowOff>
                  </from>
                  <to>
                    <xdr:col>3</xdr:col>
                    <xdr:colOff>800100</xdr:colOff>
                    <xdr:row>59</xdr:row>
                    <xdr:rowOff>38100</xdr:rowOff>
                  </to>
                </anchor>
              </controlPr>
            </control>
          </mc:Choice>
        </mc:AlternateContent>
        <mc:AlternateContent xmlns:mc="http://schemas.openxmlformats.org/markup-compatibility/2006">
          <mc:Choice Requires="x14">
            <control shapeId="22530" r:id="rId6" name="Option Button 2">
              <controlPr defaultSize="0" autoFill="0" autoLine="0" autoPict="0" altText=" Ja">
                <anchor moveWithCells="1">
                  <from>
                    <xdr:col>2</xdr:col>
                    <xdr:colOff>469900</xdr:colOff>
                    <xdr:row>58</xdr:row>
                    <xdr:rowOff>31750</xdr:rowOff>
                  </from>
                  <to>
                    <xdr:col>3</xdr:col>
                    <xdr:colOff>69850</xdr:colOff>
                    <xdr:row>59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5000000}">
          <x14:formula1>
            <xm:f>StdgKonfiguration!$A$51:$A$55</xm:f>
          </x14:formula1>
          <xm:sqref>A123:D123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3"/>
  <dimension ref="A1:G54"/>
  <sheetViews>
    <sheetView workbookViewId="0">
      <selection activeCell="G7" sqref="G7"/>
    </sheetView>
  </sheetViews>
  <sheetFormatPr baseColWidth="10" defaultRowHeight="15.5" x14ac:dyDescent="0.35"/>
  <cols>
    <col min="1" max="1" width="68.25" bestFit="1" customWidth="1"/>
    <col min="2" max="2" width="10.5" bestFit="1" customWidth="1"/>
    <col min="3" max="3" width="6.58203125" bestFit="1" customWidth="1"/>
    <col min="4" max="4" width="9.5" bestFit="1" customWidth="1"/>
    <col min="5" max="5" width="80.6640625" bestFit="1" customWidth="1"/>
    <col min="6" max="6" width="8.75" bestFit="1" customWidth="1"/>
    <col min="7" max="7" width="15.4140625" bestFit="1" customWidth="1"/>
    <col min="8" max="8" width="8.58203125" bestFit="1" customWidth="1"/>
  </cols>
  <sheetData>
    <row r="1" spans="1:7" x14ac:dyDescent="0.35">
      <c r="A1" t="s">
        <v>115</v>
      </c>
      <c r="B1" t="s">
        <v>391</v>
      </c>
      <c r="C1" t="s">
        <v>0</v>
      </c>
      <c r="D1" t="s">
        <v>1</v>
      </c>
      <c r="E1" t="s">
        <v>116</v>
      </c>
      <c r="F1" t="s">
        <v>2</v>
      </c>
      <c r="G1" t="s">
        <v>726</v>
      </c>
    </row>
    <row r="2" spans="1:7" x14ac:dyDescent="0.35">
      <c r="A2" s="18" t="s">
        <v>166</v>
      </c>
      <c r="B2" s="18">
        <v>332</v>
      </c>
      <c r="C2" s="18" t="s">
        <v>54</v>
      </c>
      <c r="D2" s="18" t="s">
        <v>474</v>
      </c>
      <c r="E2" s="18" t="s">
        <v>287</v>
      </c>
      <c r="F2" s="18">
        <v>6</v>
      </c>
      <c r="G2" s="18" t="s">
        <v>745</v>
      </c>
    </row>
    <row r="3" spans="1:7" x14ac:dyDescent="0.35">
      <c r="A3" s="18" t="s">
        <v>166</v>
      </c>
      <c r="B3" s="18">
        <v>626</v>
      </c>
      <c r="C3" s="18" t="s">
        <v>54</v>
      </c>
      <c r="D3" s="18" t="s">
        <v>475</v>
      </c>
      <c r="E3" s="18" t="s">
        <v>288</v>
      </c>
      <c r="F3" s="18">
        <v>6</v>
      </c>
      <c r="G3" s="18" t="s">
        <v>745</v>
      </c>
    </row>
    <row r="4" spans="1:7" x14ac:dyDescent="0.35">
      <c r="A4" s="18" t="s">
        <v>166</v>
      </c>
      <c r="B4" s="18">
        <v>635</v>
      </c>
      <c r="C4" s="18" t="s">
        <v>299</v>
      </c>
      <c r="D4" s="18" t="s">
        <v>623</v>
      </c>
      <c r="E4" s="18" t="s">
        <v>289</v>
      </c>
      <c r="F4" s="18">
        <v>6</v>
      </c>
      <c r="G4" s="18" t="s">
        <v>818</v>
      </c>
    </row>
    <row r="5" spans="1:7" x14ac:dyDescent="0.35">
      <c r="A5" s="18" t="s">
        <v>166</v>
      </c>
      <c r="B5" s="18">
        <v>633</v>
      </c>
      <c r="C5" s="18" t="s">
        <v>299</v>
      </c>
      <c r="D5" s="18" t="s">
        <v>621</v>
      </c>
      <c r="E5" s="18" t="s">
        <v>290</v>
      </c>
      <c r="F5" s="18">
        <v>6</v>
      </c>
      <c r="G5" s="18" t="s">
        <v>818</v>
      </c>
    </row>
    <row r="6" spans="1:7" x14ac:dyDescent="0.35">
      <c r="A6" s="18" t="s">
        <v>166</v>
      </c>
      <c r="B6" s="18">
        <v>634</v>
      </c>
      <c r="C6" s="18" t="s">
        <v>299</v>
      </c>
      <c r="D6" s="18" t="s">
        <v>624</v>
      </c>
      <c r="E6" s="18" t="s">
        <v>291</v>
      </c>
      <c r="F6" s="18">
        <v>6</v>
      </c>
      <c r="G6" s="18" t="s">
        <v>818</v>
      </c>
    </row>
    <row r="7" spans="1:7" x14ac:dyDescent="0.35">
      <c r="A7" s="18" t="s">
        <v>292</v>
      </c>
      <c r="B7" s="18">
        <v>627</v>
      </c>
      <c r="C7" s="18"/>
      <c r="D7" s="18"/>
      <c r="E7" s="18" t="s">
        <v>160</v>
      </c>
      <c r="F7" s="18">
        <v>6</v>
      </c>
      <c r="G7" s="18" t="s">
        <v>745</v>
      </c>
    </row>
    <row r="8" spans="1:7" x14ac:dyDescent="0.35">
      <c r="A8" s="18" t="s">
        <v>292</v>
      </c>
      <c r="B8" s="18">
        <v>618</v>
      </c>
      <c r="C8" s="18" t="s">
        <v>53</v>
      </c>
      <c r="D8" s="18" t="s">
        <v>615</v>
      </c>
      <c r="E8" s="18" t="s">
        <v>205</v>
      </c>
      <c r="F8" s="18">
        <v>6</v>
      </c>
      <c r="G8" s="18" t="s">
        <v>745</v>
      </c>
    </row>
    <row r="9" spans="1:7" x14ac:dyDescent="0.35">
      <c r="A9" s="18" t="s">
        <v>292</v>
      </c>
      <c r="B9" s="18">
        <v>637</v>
      </c>
      <c r="C9" s="18" t="s">
        <v>54</v>
      </c>
      <c r="D9" s="18" t="s">
        <v>476</v>
      </c>
      <c r="E9" s="18" t="s">
        <v>814</v>
      </c>
      <c r="F9" s="18">
        <v>6</v>
      </c>
      <c r="G9" s="18" t="s">
        <v>745</v>
      </c>
    </row>
    <row r="10" spans="1:7" x14ac:dyDescent="0.35">
      <c r="A10" s="18" t="s">
        <v>292</v>
      </c>
      <c r="B10" s="18">
        <v>636</v>
      </c>
      <c r="C10" s="18" t="s">
        <v>54</v>
      </c>
      <c r="D10" s="18" t="s">
        <v>477</v>
      </c>
      <c r="E10" s="18" t="s">
        <v>293</v>
      </c>
      <c r="F10" s="18">
        <v>6</v>
      </c>
      <c r="G10" s="18" t="s">
        <v>745</v>
      </c>
    </row>
    <row r="11" spans="1:7" x14ac:dyDescent="0.35">
      <c r="A11" s="18" t="s">
        <v>292</v>
      </c>
      <c r="B11" s="18">
        <v>629</v>
      </c>
      <c r="C11" s="18" t="s">
        <v>54</v>
      </c>
      <c r="D11" s="18" t="s">
        <v>478</v>
      </c>
      <c r="E11" s="18" t="s">
        <v>294</v>
      </c>
      <c r="F11" s="18">
        <v>6</v>
      </c>
      <c r="G11" s="18" t="s">
        <v>745</v>
      </c>
    </row>
    <row r="12" spans="1:7" x14ac:dyDescent="0.35">
      <c r="A12" s="18" t="s">
        <v>292</v>
      </c>
      <c r="B12" s="18">
        <v>630</v>
      </c>
      <c r="C12" s="18" t="s">
        <v>54</v>
      </c>
      <c r="D12" s="18" t="s">
        <v>479</v>
      </c>
      <c r="E12" s="18" t="s">
        <v>295</v>
      </c>
      <c r="F12" s="18">
        <v>6</v>
      </c>
      <c r="G12" s="18" t="s">
        <v>745</v>
      </c>
    </row>
    <row r="13" spans="1:7" x14ac:dyDescent="0.35">
      <c r="A13" s="18" t="s">
        <v>292</v>
      </c>
      <c r="B13" s="18">
        <v>126</v>
      </c>
      <c r="C13" s="18" t="s">
        <v>54</v>
      </c>
      <c r="D13" s="18" t="s">
        <v>480</v>
      </c>
      <c r="E13" s="18" t="s">
        <v>296</v>
      </c>
      <c r="F13" s="18">
        <v>6</v>
      </c>
      <c r="G13" s="18" t="s">
        <v>766</v>
      </c>
    </row>
    <row r="14" spans="1:7" x14ac:dyDescent="0.35">
      <c r="A14" s="18" t="s">
        <v>297</v>
      </c>
      <c r="B14" s="18">
        <v>910</v>
      </c>
      <c r="C14" s="18"/>
      <c r="D14" s="18"/>
      <c r="E14" s="18" t="s">
        <v>173</v>
      </c>
      <c r="F14" s="18">
        <v>6</v>
      </c>
      <c r="G14" s="18" t="s">
        <v>731</v>
      </c>
    </row>
    <row r="15" spans="1:7" x14ac:dyDescent="0.35">
      <c r="A15" s="18" t="s">
        <v>297</v>
      </c>
      <c r="B15" s="18">
        <v>916</v>
      </c>
      <c r="C15" s="18"/>
      <c r="D15" s="18"/>
      <c r="E15" s="18" t="s">
        <v>810</v>
      </c>
      <c r="F15" s="18">
        <v>6</v>
      </c>
      <c r="G15" s="18" t="s">
        <v>731</v>
      </c>
    </row>
    <row r="16" spans="1:7" x14ac:dyDescent="0.35">
      <c r="A16" s="18" t="s">
        <v>297</v>
      </c>
      <c r="B16" s="18">
        <v>253</v>
      </c>
      <c r="C16" s="18" t="s">
        <v>53</v>
      </c>
      <c r="D16" s="18" t="s">
        <v>545</v>
      </c>
      <c r="E16" s="18" t="s">
        <v>135</v>
      </c>
      <c r="F16" s="18">
        <v>6</v>
      </c>
      <c r="G16" s="18" t="s">
        <v>731</v>
      </c>
    </row>
    <row r="17" spans="1:7" x14ac:dyDescent="0.35">
      <c r="A17" s="18" t="s">
        <v>297</v>
      </c>
      <c r="B17" s="18">
        <v>607</v>
      </c>
      <c r="C17" s="18"/>
      <c r="D17" s="18"/>
      <c r="E17" s="18" t="s">
        <v>217</v>
      </c>
      <c r="F17" s="18">
        <v>6</v>
      </c>
      <c r="G17" s="18" t="s">
        <v>731</v>
      </c>
    </row>
    <row r="18" spans="1:7" x14ac:dyDescent="0.35">
      <c r="A18" s="18" t="s">
        <v>297</v>
      </c>
      <c r="B18" s="18">
        <v>723</v>
      </c>
      <c r="C18" s="18"/>
      <c r="D18" s="18"/>
      <c r="E18" s="18" t="s">
        <v>179</v>
      </c>
      <c r="F18" s="18">
        <v>6</v>
      </c>
      <c r="G18" s="18" t="s">
        <v>731</v>
      </c>
    </row>
    <row r="19" spans="1:7" x14ac:dyDescent="0.35">
      <c r="A19" s="18" t="s">
        <v>297</v>
      </c>
      <c r="B19" s="18">
        <v>724</v>
      </c>
      <c r="C19" s="18" t="s">
        <v>53</v>
      </c>
      <c r="D19" s="18" t="s">
        <v>452</v>
      </c>
      <c r="E19" s="18" t="s">
        <v>180</v>
      </c>
      <c r="F19" s="18">
        <v>6</v>
      </c>
      <c r="G19" s="18" t="s">
        <v>731</v>
      </c>
    </row>
    <row r="20" spans="1:7" x14ac:dyDescent="0.35">
      <c r="A20" s="18" t="s">
        <v>297</v>
      </c>
      <c r="B20" s="18">
        <v>722</v>
      </c>
      <c r="C20" s="18" t="s">
        <v>53</v>
      </c>
      <c r="D20" s="18" t="s">
        <v>453</v>
      </c>
      <c r="E20" s="18" t="s">
        <v>181</v>
      </c>
      <c r="F20" s="18">
        <v>6</v>
      </c>
      <c r="G20" s="18" t="s">
        <v>731</v>
      </c>
    </row>
    <row r="21" spans="1:7" x14ac:dyDescent="0.35">
      <c r="A21" s="18" t="s">
        <v>297</v>
      </c>
      <c r="B21" s="18">
        <v>480</v>
      </c>
      <c r="C21" s="18" t="s">
        <v>53</v>
      </c>
      <c r="D21" s="18" t="s">
        <v>560</v>
      </c>
      <c r="E21" s="18" t="s">
        <v>182</v>
      </c>
      <c r="F21" s="18">
        <v>6</v>
      </c>
      <c r="G21" s="18" t="s">
        <v>731</v>
      </c>
    </row>
    <row r="22" spans="1:7" x14ac:dyDescent="0.35">
      <c r="A22" s="18" t="s">
        <v>298</v>
      </c>
      <c r="B22" s="18">
        <v>631</v>
      </c>
      <c r="C22" s="18" t="s">
        <v>299</v>
      </c>
      <c r="D22" s="18" t="s">
        <v>481</v>
      </c>
      <c r="E22" s="18" t="s">
        <v>300</v>
      </c>
      <c r="F22" s="18">
        <v>6</v>
      </c>
      <c r="G22" s="18" t="s">
        <v>745</v>
      </c>
    </row>
    <row r="23" spans="1:7" x14ac:dyDescent="0.35">
      <c r="A23" s="18" t="s">
        <v>298</v>
      </c>
      <c r="B23" s="18">
        <v>467</v>
      </c>
      <c r="C23" s="18" t="s">
        <v>619</v>
      </c>
      <c r="D23" s="18" t="s">
        <v>452</v>
      </c>
      <c r="E23" s="18" t="s">
        <v>301</v>
      </c>
      <c r="F23" s="18">
        <v>6</v>
      </c>
      <c r="G23" s="18" t="s">
        <v>767</v>
      </c>
    </row>
    <row r="24" spans="1:7" x14ac:dyDescent="0.35">
      <c r="A24" s="18" t="s">
        <v>298</v>
      </c>
      <c r="B24" s="18">
        <v>150</v>
      </c>
      <c r="C24" s="18" t="s">
        <v>620</v>
      </c>
      <c r="D24" s="18" t="s">
        <v>621</v>
      </c>
      <c r="E24" s="18" t="s">
        <v>302</v>
      </c>
      <c r="F24" s="18">
        <v>6</v>
      </c>
      <c r="G24" s="18" t="s">
        <v>768</v>
      </c>
    </row>
    <row r="25" spans="1:7" x14ac:dyDescent="0.35">
      <c r="A25" s="18" t="s">
        <v>303</v>
      </c>
      <c r="B25" s="18">
        <v>240</v>
      </c>
      <c r="C25" s="18" t="s">
        <v>299</v>
      </c>
      <c r="D25" s="18" t="s">
        <v>573</v>
      </c>
      <c r="E25" s="18" t="s">
        <v>304</v>
      </c>
      <c r="F25" s="18">
        <v>6</v>
      </c>
      <c r="G25" s="18" t="s">
        <v>769</v>
      </c>
    </row>
    <row r="26" spans="1:7" x14ac:dyDescent="0.35">
      <c r="A26" s="18" t="s">
        <v>303</v>
      </c>
      <c r="B26" s="18">
        <v>239</v>
      </c>
      <c r="C26" s="18" t="s">
        <v>299</v>
      </c>
      <c r="D26" s="18" t="s">
        <v>622</v>
      </c>
      <c r="E26" s="18" t="s">
        <v>305</v>
      </c>
      <c r="F26" s="18">
        <v>6</v>
      </c>
      <c r="G26" s="18" t="s">
        <v>769</v>
      </c>
    </row>
    <row r="27" spans="1:7" x14ac:dyDescent="0.35">
      <c r="A27" s="18" t="s">
        <v>306</v>
      </c>
      <c r="B27" s="18">
        <v>38</v>
      </c>
      <c r="C27" s="18" t="s">
        <v>54</v>
      </c>
      <c r="D27" s="18" t="s">
        <v>442</v>
      </c>
      <c r="E27" s="18" t="s">
        <v>157</v>
      </c>
      <c r="F27" s="18">
        <v>6</v>
      </c>
      <c r="G27" s="18" t="s">
        <v>735</v>
      </c>
    </row>
    <row r="28" spans="1:7" x14ac:dyDescent="0.35">
      <c r="A28" s="18" t="s">
        <v>306</v>
      </c>
      <c r="B28" s="18">
        <v>668</v>
      </c>
      <c r="C28" s="18" t="s">
        <v>54</v>
      </c>
      <c r="D28" s="18" t="s">
        <v>599</v>
      </c>
      <c r="E28" s="18" t="s">
        <v>158</v>
      </c>
      <c r="F28" s="18">
        <v>6</v>
      </c>
      <c r="G28" s="18" t="s">
        <v>735</v>
      </c>
    </row>
    <row r="29" spans="1:7" x14ac:dyDescent="0.35">
      <c r="A29" s="18" t="s">
        <v>306</v>
      </c>
      <c r="B29" s="18">
        <v>676</v>
      </c>
      <c r="C29" s="18" t="s">
        <v>54</v>
      </c>
      <c r="D29" s="18" t="s">
        <v>601</v>
      </c>
      <c r="E29" s="18" t="s">
        <v>159</v>
      </c>
      <c r="F29" s="18">
        <v>6</v>
      </c>
      <c r="G29" s="18" t="s">
        <v>738</v>
      </c>
    </row>
    <row r="30" spans="1:7" x14ac:dyDescent="0.35">
      <c r="A30" s="18" t="s">
        <v>306</v>
      </c>
      <c r="B30" s="18">
        <v>495</v>
      </c>
      <c r="C30" s="18" t="s">
        <v>54</v>
      </c>
      <c r="D30" s="18" t="s">
        <v>443</v>
      </c>
      <c r="E30" s="18" t="s">
        <v>161</v>
      </c>
      <c r="F30" s="18">
        <v>6</v>
      </c>
      <c r="G30" s="18" t="s">
        <v>747</v>
      </c>
    </row>
    <row r="31" spans="1:7" x14ac:dyDescent="0.35">
      <c r="A31" s="18" t="s">
        <v>306</v>
      </c>
      <c r="B31" s="18">
        <v>494</v>
      </c>
      <c r="C31" s="18" t="s">
        <v>54</v>
      </c>
      <c r="D31" s="18" t="s">
        <v>568</v>
      </c>
      <c r="E31" s="18" t="s">
        <v>162</v>
      </c>
      <c r="F31" s="18">
        <v>6</v>
      </c>
      <c r="G31" s="18" t="s">
        <v>747</v>
      </c>
    </row>
    <row r="32" spans="1:7" x14ac:dyDescent="0.35">
      <c r="A32" s="18" t="s">
        <v>306</v>
      </c>
      <c r="B32" s="18">
        <v>512</v>
      </c>
      <c r="C32" s="18" t="s">
        <v>54</v>
      </c>
      <c r="D32" s="18" t="s">
        <v>462</v>
      </c>
      <c r="E32" s="18" t="s">
        <v>786</v>
      </c>
      <c r="F32" s="18">
        <v>6</v>
      </c>
      <c r="G32" s="18" t="s">
        <v>748</v>
      </c>
    </row>
    <row r="33" spans="1:7" x14ac:dyDescent="0.35">
      <c r="A33" s="18" t="s">
        <v>306</v>
      </c>
      <c r="B33" s="18">
        <v>260</v>
      </c>
      <c r="C33" s="18" t="s">
        <v>54</v>
      </c>
      <c r="D33" s="18" t="s">
        <v>605</v>
      </c>
      <c r="E33" s="18" t="s">
        <v>744</v>
      </c>
      <c r="F33" s="18">
        <v>6</v>
      </c>
      <c r="G33" s="18" t="s">
        <v>735</v>
      </c>
    </row>
    <row r="34" spans="1:7" x14ac:dyDescent="0.35">
      <c r="A34" s="18" t="s">
        <v>306</v>
      </c>
      <c r="B34" s="18">
        <v>490</v>
      </c>
      <c r="C34" s="18" t="s">
        <v>54</v>
      </c>
      <c r="D34" s="18" t="s">
        <v>452</v>
      </c>
      <c r="E34" s="18" t="s">
        <v>700</v>
      </c>
      <c r="F34" s="18">
        <v>6</v>
      </c>
      <c r="G34" s="18" t="s">
        <v>749</v>
      </c>
    </row>
    <row r="35" spans="1:7" x14ac:dyDescent="0.35">
      <c r="A35" s="18" t="s">
        <v>306</v>
      </c>
      <c r="B35" s="18">
        <v>497</v>
      </c>
      <c r="C35" s="18" t="s">
        <v>54</v>
      </c>
      <c r="D35" s="18" t="s">
        <v>570</v>
      </c>
      <c r="E35" s="18" t="s">
        <v>207</v>
      </c>
      <c r="F35" s="18">
        <v>6</v>
      </c>
      <c r="G35" s="18" t="s">
        <v>749</v>
      </c>
    </row>
    <row r="36" spans="1:7" x14ac:dyDescent="0.35">
      <c r="A36" s="18" t="s">
        <v>306</v>
      </c>
      <c r="B36" s="18">
        <v>757</v>
      </c>
      <c r="C36" s="18" t="s">
        <v>54</v>
      </c>
      <c r="D36" s="18" t="s">
        <v>571</v>
      </c>
      <c r="E36" s="18" t="s">
        <v>59</v>
      </c>
      <c r="F36" s="18">
        <v>6</v>
      </c>
      <c r="G36" s="18" t="s">
        <v>748</v>
      </c>
    </row>
    <row r="37" spans="1:7" x14ac:dyDescent="0.35">
      <c r="A37" s="18" t="s">
        <v>306</v>
      </c>
      <c r="B37" s="18">
        <v>148</v>
      </c>
      <c r="C37" s="18" t="s">
        <v>54</v>
      </c>
      <c r="D37" s="18" t="s">
        <v>408</v>
      </c>
      <c r="E37" s="18" t="s">
        <v>61</v>
      </c>
      <c r="F37" s="18">
        <v>6</v>
      </c>
      <c r="G37" s="18" t="s">
        <v>748</v>
      </c>
    </row>
    <row r="38" spans="1:7" x14ac:dyDescent="0.35">
      <c r="A38" s="18" t="s">
        <v>306</v>
      </c>
      <c r="B38" s="18">
        <v>802</v>
      </c>
      <c r="C38" s="18" t="s">
        <v>54</v>
      </c>
      <c r="D38" s="18" t="s">
        <v>409</v>
      </c>
      <c r="E38" s="18" t="s">
        <v>62</v>
      </c>
      <c r="F38" s="18">
        <v>6</v>
      </c>
      <c r="G38" s="18" t="s">
        <v>748</v>
      </c>
    </row>
    <row r="39" spans="1:7" x14ac:dyDescent="0.35">
      <c r="A39" s="18" t="s">
        <v>307</v>
      </c>
      <c r="B39" s="18">
        <v>524</v>
      </c>
      <c r="C39" s="18"/>
      <c r="D39" s="18"/>
      <c r="E39" s="18" t="s">
        <v>750</v>
      </c>
      <c r="F39" s="18">
        <v>6</v>
      </c>
      <c r="G39" s="18" t="s">
        <v>748</v>
      </c>
    </row>
    <row r="40" spans="1:7" x14ac:dyDescent="0.35">
      <c r="A40" s="18" t="s">
        <v>307</v>
      </c>
      <c r="B40" s="18">
        <v>607</v>
      </c>
      <c r="C40" s="18"/>
      <c r="D40" s="18"/>
      <c r="E40" s="18" t="s">
        <v>217</v>
      </c>
      <c r="F40" s="18">
        <v>6</v>
      </c>
      <c r="G40" s="18" t="s">
        <v>731</v>
      </c>
    </row>
    <row r="41" spans="1:7" x14ac:dyDescent="0.35">
      <c r="A41" s="18" t="s">
        <v>308</v>
      </c>
      <c r="B41" s="18">
        <v>396</v>
      </c>
      <c r="C41" s="18" t="s">
        <v>54</v>
      </c>
      <c r="D41" s="18" t="s">
        <v>416</v>
      </c>
      <c r="E41" s="18" t="s">
        <v>805</v>
      </c>
      <c r="F41" s="18">
        <v>6</v>
      </c>
      <c r="G41" s="18" t="s">
        <v>753</v>
      </c>
    </row>
    <row r="42" spans="1:7" x14ac:dyDescent="0.35">
      <c r="A42" s="18" t="s">
        <v>308</v>
      </c>
      <c r="B42" s="18">
        <v>395</v>
      </c>
      <c r="C42" s="18" t="s">
        <v>54</v>
      </c>
      <c r="D42" s="18" t="s">
        <v>417</v>
      </c>
      <c r="E42" s="18" t="s">
        <v>792</v>
      </c>
      <c r="F42" s="18">
        <v>6</v>
      </c>
      <c r="G42" s="18" t="s">
        <v>753</v>
      </c>
    </row>
    <row r="43" spans="1:7" x14ac:dyDescent="0.35">
      <c r="A43" s="18" t="s">
        <v>308</v>
      </c>
      <c r="B43" s="18">
        <v>639</v>
      </c>
      <c r="C43" s="18" t="s">
        <v>54</v>
      </c>
      <c r="D43" s="18" t="s">
        <v>418</v>
      </c>
      <c r="E43" s="18" t="s">
        <v>790</v>
      </c>
      <c r="F43" s="18">
        <v>6</v>
      </c>
      <c r="G43" s="18" t="s">
        <v>753</v>
      </c>
    </row>
    <row r="44" spans="1:7" x14ac:dyDescent="0.35">
      <c r="A44" s="18" t="s">
        <v>308</v>
      </c>
      <c r="B44" s="18">
        <v>640</v>
      </c>
      <c r="C44" s="18" t="s">
        <v>54</v>
      </c>
      <c r="D44" s="18" t="s">
        <v>397</v>
      </c>
      <c r="E44" s="18" t="s">
        <v>21</v>
      </c>
      <c r="F44" s="18">
        <v>6</v>
      </c>
      <c r="G44" s="18" t="s">
        <v>753</v>
      </c>
    </row>
    <row r="45" spans="1:7" x14ac:dyDescent="0.35">
      <c r="A45" s="18" t="s">
        <v>308</v>
      </c>
      <c r="B45" s="18">
        <v>234</v>
      </c>
      <c r="C45" s="18" t="s">
        <v>54</v>
      </c>
      <c r="D45" s="18" t="s">
        <v>420</v>
      </c>
      <c r="E45" s="18" t="s">
        <v>811</v>
      </c>
      <c r="F45" s="18">
        <v>6</v>
      </c>
      <c r="G45" s="18" t="s">
        <v>753</v>
      </c>
    </row>
    <row r="46" spans="1:7" x14ac:dyDescent="0.35">
      <c r="A46" s="18" t="s">
        <v>308</v>
      </c>
      <c r="B46" s="18">
        <v>15</v>
      </c>
      <c r="C46" s="18" t="s">
        <v>54</v>
      </c>
      <c r="D46" s="18" t="s">
        <v>421</v>
      </c>
      <c r="E46" s="18" t="s">
        <v>756</v>
      </c>
      <c r="F46" s="18">
        <v>6</v>
      </c>
      <c r="G46" s="18" t="s">
        <v>753</v>
      </c>
    </row>
    <row r="47" spans="1:7" x14ac:dyDescent="0.35">
      <c r="A47" s="18" t="s">
        <v>309</v>
      </c>
      <c r="B47" s="18">
        <v>638</v>
      </c>
      <c r="C47" s="18" t="s">
        <v>54</v>
      </c>
      <c r="D47" s="18" t="s">
        <v>457</v>
      </c>
      <c r="E47" s="18" t="s">
        <v>310</v>
      </c>
      <c r="F47" s="18">
        <v>6</v>
      </c>
      <c r="G47" s="18" t="s">
        <v>745</v>
      </c>
    </row>
    <row r="48" spans="1:7" x14ac:dyDescent="0.35">
      <c r="A48" s="18" t="s">
        <v>165</v>
      </c>
      <c r="B48" s="18">
        <v>202</v>
      </c>
      <c r="C48" s="18"/>
      <c r="D48" s="18"/>
      <c r="E48" s="18" t="s">
        <v>311</v>
      </c>
      <c r="F48" s="18">
        <v>30</v>
      </c>
      <c r="G48" s="18" t="s">
        <v>745</v>
      </c>
    </row>
    <row r="49" spans="1:7" x14ac:dyDescent="0.35">
      <c r="A49" s="18"/>
      <c r="B49" s="18">
        <v>1001</v>
      </c>
      <c r="C49" s="18" t="s">
        <v>54</v>
      </c>
      <c r="D49" s="18">
        <v>70010</v>
      </c>
      <c r="E49" s="18" t="s">
        <v>776</v>
      </c>
      <c r="F49" s="18">
        <v>6</v>
      </c>
      <c r="G49" s="18" t="s">
        <v>745</v>
      </c>
    </row>
    <row r="50" spans="1:7" x14ac:dyDescent="0.35">
      <c r="A50" s="18"/>
      <c r="B50" s="18">
        <v>1002</v>
      </c>
      <c r="C50" s="18" t="s">
        <v>54</v>
      </c>
      <c r="D50" s="18">
        <v>70019</v>
      </c>
      <c r="E50" s="18" t="s">
        <v>777</v>
      </c>
      <c r="F50" s="18">
        <v>6</v>
      </c>
      <c r="G50" s="18" t="s">
        <v>745</v>
      </c>
    </row>
    <row r="51" spans="1:7" x14ac:dyDescent="0.35">
      <c r="A51" s="18"/>
      <c r="B51" s="18">
        <v>1003</v>
      </c>
      <c r="C51" s="18" t="s">
        <v>54</v>
      </c>
      <c r="D51" s="18">
        <v>70013</v>
      </c>
      <c r="E51" s="18" t="s">
        <v>778</v>
      </c>
      <c r="F51" s="18">
        <v>6</v>
      </c>
      <c r="G51" s="18" t="s">
        <v>745</v>
      </c>
    </row>
    <row r="52" spans="1:7" x14ac:dyDescent="0.35">
      <c r="A52" s="18"/>
      <c r="B52" s="18">
        <v>1004</v>
      </c>
      <c r="C52" s="18" t="s">
        <v>54</v>
      </c>
      <c r="D52" s="18">
        <v>70014</v>
      </c>
      <c r="E52" s="18" t="s">
        <v>779</v>
      </c>
      <c r="F52" s="18">
        <v>6</v>
      </c>
      <c r="G52" s="18" t="s">
        <v>745</v>
      </c>
    </row>
    <row r="53" spans="1:7" x14ac:dyDescent="0.35">
      <c r="A53" s="18"/>
      <c r="B53" s="18">
        <v>1005</v>
      </c>
      <c r="C53" s="18" t="s">
        <v>54</v>
      </c>
      <c r="D53" s="18">
        <v>70016</v>
      </c>
      <c r="E53" s="18" t="s">
        <v>780</v>
      </c>
      <c r="F53" s="18">
        <v>6</v>
      </c>
      <c r="G53" s="18" t="s">
        <v>745</v>
      </c>
    </row>
    <row r="54" spans="1:7" x14ac:dyDescent="0.35">
      <c r="A54" s="18"/>
      <c r="B54" s="18">
        <v>1006</v>
      </c>
      <c r="C54" s="18" t="s">
        <v>54</v>
      </c>
      <c r="D54" s="18">
        <v>70015</v>
      </c>
      <c r="E54" s="18" t="s">
        <v>781</v>
      </c>
      <c r="F54" s="18">
        <v>6</v>
      </c>
      <c r="G54" s="18" t="s">
        <v>745</v>
      </c>
    </row>
  </sheetData>
  <sheetProtection algorithmName="SHA-512" hashValue="1hGmn3sEgtsG3VGMmu9F1yUX/WtZN2T3Ww+FOwm8N4lCJWoawqZ1z6Ma0PJwZ11SsdRFihRz4AQS/qjuYVqRVg==" saltValue="TXWYILp+kGgiKrDcknJOQA==" spinCount="100000" sheet="1" objects="1" scenarios="1"/>
  <pageMargins left="0.7" right="0.7" top="0.78740157499999996" bottom="0.78740157499999996"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4"/>
  <dimension ref="A1:G91"/>
  <sheetViews>
    <sheetView workbookViewId="0">
      <selection activeCell="G24" sqref="G24"/>
    </sheetView>
  </sheetViews>
  <sheetFormatPr baseColWidth="10" defaultRowHeight="15.5" x14ac:dyDescent="0.35"/>
  <cols>
    <col min="1" max="1" width="80.6640625" bestFit="1" customWidth="1"/>
    <col min="2" max="2" width="10.5" bestFit="1" customWidth="1"/>
    <col min="3" max="3" width="6.58203125" bestFit="1" customWidth="1"/>
    <col min="4" max="4" width="9.5" bestFit="1" customWidth="1"/>
    <col min="5" max="5" width="80.6640625" bestFit="1" customWidth="1"/>
    <col min="6" max="6" width="8.75" bestFit="1" customWidth="1"/>
    <col min="7" max="7" width="59.33203125" bestFit="1" customWidth="1"/>
    <col min="8" max="8" width="8.58203125" bestFit="1" customWidth="1"/>
  </cols>
  <sheetData>
    <row r="1" spans="1:7" x14ac:dyDescent="0.35">
      <c r="A1" t="s">
        <v>115</v>
      </c>
      <c r="B1" t="s">
        <v>391</v>
      </c>
      <c r="C1" t="s">
        <v>0</v>
      </c>
      <c r="D1" t="s">
        <v>1</v>
      </c>
      <c r="E1" t="s">
        <v>116</v>
      </c>
      <c r="F1" t="s">
        <v>2</v>
      </c>
      <c r="G1" t="s">
        <v>726</v>
      </c>
    </row>
    <row r="2" spans="1:7" x14ac:dyDescent="0.35">
      <c r="A2" s="18" t="s">
        <v>252</v>
      </c>
      <c r="B2" s="18">
        <v>500</v>
      </c>
      <c r="C2" s="18" t="s">
        <v>54</v>
      </c>
      <c r="D2" s="18" t="s">
        <v>625</v>
      </c>
      <c r="E2" s="18" t="s">
        <v>253</v>
      </c>
      <c r="F2" s="18">
        <v>6</v>
      </c>
      <c r="G2" s="18" t="s">
        <v>749</v>
      </c>
    </row>
    <row r="3" spans="1:7" x14ac:dyDescent="0.35">
      <c r="A3" s="18" t="s">
        <v>252</v>
      </c>
      <c r="B3" s="18">
        <v>499</v>
      </c>
      <c r="C3" s="18" t="s">
        <v>54</v>
      </c>
      <c r="D3" s="18" t="s">
        <v>626</v>
      </c>
      <c r="E3" s="18" t="s">
        <v>254</v>
      </c>
      <c r="F3" s="18">
        <v>6</v>
      </c>
      <c r="G3" s="18" t="s">
        <v>749</v>
      </c>
    </row>
    <row r="4" spans="1:7" x14ac:dyDescent="0.35">
      <c r="A4" s="18" t="s">
        <v>255</v>
      </c>
      <c r="B4" s="18">
        <v>939</v>
      </c>
      <c r="C4" s="18"/>
      <c r="D4" s="18"/>
      <c r="E4" s="18" t="s">
        <v>699</v>
      </c>
      <c r="F4" s="18">
        <v>6</v>
      </c>
      <c r="G4" s="18" t="s">
        <v>729</v>
      </c>
    </row>
    <row r="5" spans="1:7" x14ac:dyDescent="0.35">
      <c r="A5" s="18" t="s">
        <v>255</v>
      </c>
      <c r="B5" s="18">
        <v>788</v>
      </c>
      <c r="C5" s="18" t="s">
        <v>54</v>
      </c>
      <c r="D5" s="18" t="s">
        <v>449</v>
      </c>
      <c r="E5" s="18" t="s">
        <v>174</v>
      </c>
      <c r="F5" s="18">
        <v>6</v>
      </c>
      <c r="G5" s="18" t="s">
        <v>733</v>
      </c>
    </row>
    <row r="6" spans="1:7" x14ac:dyDescent="0.35">
      <c r="A6" s="18" t="s">
        <v>255</v>
      </c>
      <c r="B6" s="18">
        <v>967</v>
      </c>
      <c r="C6" s="18"/>
      <c r="D6" s="18"/>
      <c r="E6" s="18" t="s">
        <v>800</v>
      </c>
      <c r="F6" s="18">
        <v>6</v>
      </c>
      <c r="G6" s="18" t="s">
        <v>733</v>
      </c>
    </row>
    <row r="7" spans="1:7" x14ac:dyDescent="0.35">
      <c r="A7" s="18" t="s">
        <v>255</v>
      </c>
      <c r="B7" s="18">
        <v>785</v>
      </c>
      <c r="C7" s="18" t="s">
        <v>54</v>
      </c>
      <c r="D7" s="18" t="s">
        <v>451</v>
      </c>
      <c r="E7" s="18" t="s">
        <v>176</v>
      </c>
      <c r="F7" s="18">
        <v>6</v>
      </c>
      <c r="G7" s="18" t="s">
        <v>734</v>
      </c>
    </row>
    <row r="8" spans="1:7" x14ac:dyDescent="0.35">
      <c r="A8" s="18" t="s">
        <v>255</v>
      </c>
      <c r="B8" s="18">
        <v>508</v>
      </c>
      <c r="C8" s="18" t="s">
        <v>54</v>
      </c>
      <c r="D8" s="18" t="s">
        <v>558</v>
      </c>
      <c r="E8" s="18" t="s">
        <v>177</v>
      </c>
      <c r="F8" s="18">
        <v>6</v>
      </c>
      <c r="G8" s="18" t="s">
        <v>734</v>
      </c>
    </row>
    <row r="9" spans="1:7" x14ac:dyDescent="0.35">
      <c r="A9" s="18" t="s">
        <v>255</v>
      </c>
      <c r="B9" s="18">
        <v>174</v>
      </c>
      <c r="C9" s="18" t="s">
        <v>53</v>
      </c>
      <c r="D9" s="18" t="s">
        <v>559</v>
      </c>
      <c r="E9" s="18" t="s">
        <v>168</v>
      </c>
      <c r="F9" s="18">
        <v>6</v>
      </c>
      <c r="G9" s="18" t="s">
        <v>728</v>
      </c>
    </row>
    <row r="10" spans="1:7" x14ac:dyDescent="0.35">
      <c r="A10" s="18" t="s">
        <v>255</v>
      </c>
      <c r="B10" s="18">
        <v>961</v>
      </c>
      <c r="C10" s="18" t="s">
        <v>53</v>
      </c>
      <c r="D10" s="18" t="s">
        <v>582</v>
      </c>
      <c r="E10" s="18" t="s">
        <v>736</v>
      </c>
      <c r="F10" s="18">
        <v>6</v>
      </c>
      <c r="G10" s="18" t="s">
        <v>737</v>
      </c>
    </row>
    <row r="11" spans="1:7" x14ac:dyDescent="0.35">
      <c r="A11" s="18" t="s">
        <v>255</v>
      </c>
      <c r="B11" s="18">
        <v>717</v>
      </c>
      <c r="C11" s="18" t="s">
        <v>54</v>
      </c>
      <c r="D11" s="18" t="s">
        <v>455</v>
      </c>
      <c r="E11" s="18" t="s">
        <v>185</v>
      </c>
      <c r="F11" s="18">
        <v>6</v>
      </c>
      <c r="G11" s="18" t="s">
        <v>734</v>
      </c>
    </row>
    <row r="12" spans="1:7" x14ac:dyDescent="0.35">
      <c r="A12" s="18" t="s">
        <v>255</v>
      </c>
      <c r="B12" s="18">
        <v>390</v>
      </c>
      <c r="C12" s="18" t="s">
        <v>53</v>
      </c>
      <c r="D12" s="18" t="s">
        <v>555</v>
      </c>
      <c r="E12" s="18" t="s">
        <v>163</v>
      </c>
      <c r="F12" s="18">
        <v>6</v>
      </c>
      <c r="G12" s="18" t="s">
        <v>729</v>
      </c>
    </row>
    <row r="13" spans="1:7" x14ac:dyDescent="0.35">
      <c r="A13" s="18" t="s">
        <v>255</v>
      </c>
      <c r="B13" s="18">
        <v>178</v>
      </c>
      <c r="C13" s="18" t="s">
        <v>53</v>
      </c>
      <c r="D13" s="18" t="s">
        <v>556</v>
      </c>
      <c r="E13" s="18" t="s">
        <v>187</v>
      </c>
      <c r="F13" s="18">
        <v>6</v>
      </c>
      <c r="G13" s="18" t="s">
        <v>730</v>
      </c>
    </row>
    <row r="14" spans="1:7" x14ac:dyDescent="0.35">
      <c r="A14" s="18" t="s">
        <v>255</v>
      </c>
      <c r="B14" s="18">
        <v>886</v>
      </c>
      <c r="C14" s="18" t="s">
        <v>53</v>
      </c>
      <c r="D14" s="18" t="s">
        <v>456</v>
      </c>
      <c r="E14" s="18" t="s">
        <v>188</v>
      </c>
      <c r="F14" s="18">
        <v>6</v>
      </c>
      <c r="G14" s="18" t="s">
        <v>729</v>
      </c>
    </row>
    <row r="15" spans="1:7" x14ac:dyDescent="0.35">
      <c r="A15" s="18" t="s">
        <v>255</v>
      </c>
      <c r="B15" s="18">
        <v>940</v>
      </c>
      <c r="C15" s="18"/>
      <c r="D15" s="18"/>
      <c r="E15" s="18" t="s">
        <v>701</v>
      </c>
      <c r="F15" s="18">
        <v>6</v>
      </c>
      <c r="G15" s="18" t="s">
        <v>729</v>
      </c>
    </row>
    <row r="16" spans="1:7" x14ac:dyDescent="0.35">
      <c r="A16" s="18" t="s">
        <v>255</v>
      </c>
      <c r="B16" s="18">
        <v>75</v>
      </c>
      <c r="C16" s="18" t="s">
        <v>53</v>
      </c>
      <c r="D16" s="18" t="s">
        <v>444</v>
      </c>
      <c r="E16" s="18" t="s">
        <v>702</v>
      </c>
      <c r="F16" s="18">
        <v>6</v>
      </c>
      <c r="G16" s="18" t="s">
        <v>729</v>
      </c>
    </row>
    <row r="17" spans="1:7" x14ac:dyDescent="0.35">
      <c r="A17" s="18" t="s">
        <v>255</v>
      </c>
      <c r="B17" s="18">
        <v>941</v>
      </c>
      <c r="C17" s="18"/>
      <c r="D17" s="18"/>
      <c r="E17" s="18" t="s">
        <v>703</v>
      </c>
      <c r="F17" s="18">
        <v>6</v>
      </c>
      <c r="G17" s="18" t="s">
        <v>729</v>
      </c>
    </row>
    <row r="18" spans="1:7" x14ac:dyDescent="0.35">
      <c r="A18" s="18" t="s">
        <v>255</v>
      </c>
      <c r="B18" s="18">
        <v>509</v>
      </c>
      <c r="C18" s="18" t="s">
        <v>53</v>
      </c>
      <c r="D18" s="18" t="s">
        <v>563</v>
      </c>
      <c r="E18" s="18" t="s">
        <v>194</v>
      </c>
      <c r="F18" s="18">
        <v>6</v>
      </c>
      <c r="G18" s="18" t="s">
        <v>734</v>
      </c>
    </row>
    <row r="19" spans="1:7" x14ac:dyDescent="0.35">
      <c r="A19" s="18" t="s">
        <v>255</v>
      </c>
      <c r="B19" s="18">
        <v>389</v>
      </c>
      <c r="C19" s="18" t="s">
        <v>53</v>
      </c>
      <c r="D19" s="18" t="s">
        <v>445</v>
      </c>
      <c r="E19" s="18" t="s">
        <v>164</v>
      </c>
      <c r="F19" s="18">
        <v>6</v>
      </c>
      <c r="G19" s="18" t="s">
        <v>729</v>
      </c>
    </row>
    <row r="20" spans="1:7" x14ac:dyDescent="0.35">
      <c r="A20" s="18" t="s">
        <v>256</v>
      </c>
      <c r="B20" s="18">
        <v>823</v>
      </c>
      <c r="C20" s="18" t="s">
        <v>54</v>
      </c>
      <c r="D20" s="18" t="s">
        <v>627</v>
      </c>
      <c r="E20" s="18" t="s">
        <v>257</v>
      </c>
      <c r="F20" s="18">
        <v>6</v>
      </c>
      <c r="G20" s="18" t="s">
        <v>749</v>
      </c>
    </row>
    <row r="21" spans="1:7" x14ac:dyDescent="0.35">
      <c r="A21" s="18" t="s">
        <v>256</v>
      </c>
      <c r="B21" s="18">
        <v>827</v>
      </c>
      <c r="C21" s="18" t="s">
        <v>54</v>
      </c>
      <c r="D21" s="18" t="s">
        <v>565</v>
      </c>
      <c r="E21" s="18" t="s">
        <v>258</v>
      </c>
      <c r="F21" s="18">
        <v>6</v>
      </c>
      <c r="G21" s="18" t="s">
        <v>749</v>
      </c>
    </row>
    <row r="22" spans="1:7" x14ac:dyDescent="0.35">
      <c r="A22" s="18" t="s">
        <v>256</v>
      </c>
      <c r="B22" s="18">
        <v>828</v>
      </c>
      <c r="C22" s="18" t="s">
        <v>54</v>
      </c>
      <c r="D22" s="18" t="s">
        <v>566</v>
      </c>
      <c r="E22" s="18" t="s">
        <v>259</v>
      </c>
      <c r="F22" s="18">
        <v>6</v>
      </c>
      <c r="G22" s="18" t="s">
        <v>749</v>
      </c>
    </row>
    <row r="23" spans="1:7" x14ac:dyDescent="0.35">
      <c r="A23" s="18" t="s">
        <v>260</v>
      </c>
      <c r="B23" s="18">
        <v>539</v>
      </c>
      <c r="C23" s="18" t="s">
        <v>619</v>
      </c>
      <c r="D23" s="18" t="s">
        <v>628</v>
      </c>
      <c r="E23" s="18" t="s">
        <v>261</v>
      </c>
      <c r="F23" s="18">
        <v>7</v>
      </c>
      <c r="G23" s="18" t="s">
        <v>767</v>
      </c>
    </row>
    <row r="24" spans="1:7" x14ac:dyDescent="0.35">
      <c r="A24" s="18" t="s">
        <v>260</v>
      </c>
      <c r="B24" s="18">
        <v>540</v>
      </c>
      <c r="C24" s="18" t="s">
        <v>619</v>
      </c>
      <c r="D24" s="18" t="s">
        <v>629</v>
      </c>
      <c r="E24" s="18" t="s">
        <v>262</v>
      </c>
      <c r="F24" s="18">
        <v>5</v>
      </c>
      <c r="G24" s="18" t="s">
        <v>749</v>
      </c>
    </row>
    <row r="25" spans="1:7" x14ac:dyDescent="0.35">
      <c r="A25" s="18" t="s">
        <v>263</v>
      </c>
      <c r="B25" s="18">
        <v>824</v>
      </c>
      <c r="C25" s="18" t="s">
        <v>54</v>
      </c>
      <c r="D25" s="18" t="s">
        <v>630</v>
      </c>
      <c r="E25" s="18" t="s">
        <v>264</v>
      </c>
      <c r="F25" s="18">
        <v>6</v>
      </c>
      <c r="G25" s="18" t="s">
        <v>749</v>
      </c>
    </row>
    <row r="26" spans="1:7" x14ac:dyDescent="0.35">
      <c r="A26" s="18" t="s">
        <v>263</v>
      </c>
      <c r="B26" s="18">
        <v>829</v>
      </c>
      <c r="C26" s="18" t="s">
        <v>54</v>
      </c>
      <c r="D26" s="18" t="s">
        <v>565</v>
      </c>
      <c r="E26" s="18" t="s">
        <v>265</v>
      </c>
      <c r="F26" s="18">
        <v>6</v>
      </c>
      <c r="G26" s="18" t="s">
        <v>749</v>
      </c>
    </row>
    <row r="27" spans="1:7" x14ac:dyDescent="0.35">
      <c r="A27" s="18" t="s">
        <v>263</v>
      </c>
      <c r="B27" s="18">
        <v>832</v>
      </c>
      <c r="C27" s="18" t="s">
        <v>54</v>
      </c>
      <c r="D27" s="18" t="s">
        <v>566</v>
      </c>
      <c r="E27" s="18" t="s">
        <v>266</v>
      </c>
      <c r="F27" s="18">
        <v>6</v>
      </c>
      <c r="G27" s="18" t="s">
        <v>749</v>
      </c>
    </row>
    <row r="28" spans="1:7" x14ac:dyDescent="0.35">
      <c r="A28" s="18" t="s">
        <v>267</v>
      </c>
      <c r="B28" s="18">
        <v>510</v>
      </c>
      <c r="C28" s="18" t="s">
        <v>54</v>
      </c>
      <c r="D28" s="18" t="s">
        <v>470</v>
      </c>
      <c r="E28" s="18" t="s">
        <v>815</v>
      </c>
      <c r="F28" s="18">
        <v>6</v>
      </c>
      <c r="G28" s="18" t="s">
        <v>753</v>
      </c>
    </row>
    <row r="29" spans="1:7" x14ac:dyDescent="0.35">
      <c r="A29" s="18" t="s">
        <v>267</v>
      </c>
      <c r="B29" s="18">
        <v>234</v>
      </c>
      <c r="C29" s="18" t="s">
        <v>54</v>
      </c>
      <c r="D29" s="18" t="s">
        <v>420</v>
      </c>
      <c r="E29" s="18" t="s">
        <v>811</v>
      </c>
      <c r="F29" s="18">
        <v>6</v>
      </c>
      <c r="G29" s="18" t="s">
        <v>753</v>
      </c>
    </row>
    <row r="30" spans="1:7" x14ac:dyDescent="0.35">
      <c r="A30" s="18" t="s">
        <v>267</v>
      </c>
      <c r="B30" s="18">
        <v>496</v>
      </c>
      <c r="C30" s="18" t="s">
        <v>54</v>
      </c>
      <c r="D30" s="18" t="s">
        <v>572</v>
      </c>
      <c r="E30" s="18" t="s">
        <v>209</v>
      </c>
      <c r="F30" s="18">
        <v>6</v>
      </c>
      <c r="G30" s="18" t="s">
        <v>749</v>
      </c>
    </row>
    <row r="31" spans="1:7" x14ac:dyDescent="0.35">
      <c r="A31" s="18" t="s">
        <v>268</v>
      </c>
      <c r="B31" s="18">
        <v>890</v>
      </c>
      <c r="C31" s="18" t="s">
        <v>53</v>
      </c>
      <c r="D31" s="18" t="s">
        <v>447</v>
      </c>
      <c r="E31" s="18" t="s">
        <v>171</v>
      </c>
      <c r="F31" s="18">
        <v>6</v>
      </c>
      <c r="G31" s="18" t="s">
        <v>730</v>
      </c>
    </row>
    <row r="32" spans="1:7" x14ac:dyDescent="0.35">
      <c r="A32" s="18" t="s">
        <v>268</v>
      </c>
      <c r="B32" s="18">
        <v>801</v>
      </c>
      <c r="C32" s="18" t="s">
        <v>54</v>
      </c>
      <c r="D32" s="18" t="s">
        <v>460</v>
      </c>
      <c r="E32" s="18" t="s">
        <v>201</v>
      </c>
      <c r="F32" s="18">
        <v>6</v>
      </c>
      <c r="G32" s="18" t="s">
        <v>743</v>
      </c>
    </row>
    <row r="33" spans="1:7" x14ac:dyDescent="0.35">
      <c r="A33" s="18" t="s">
        <v>268</v>
      </c>
      <c r="B33" s="18">
        <v>162</v>
      </c>
      <c r="C33" s="18" t="s">
        <v>53</v>
      </c>
      <c r="D33" s="18" t="s">
        <v>631</v>
      </c>
      <c r="E33" s="18" t="s">
        <v>167</v>
      </c>
      <c r="F33" s="18">
        <v>6</v>
      </c>
      <c r="G33" s="18" t="s">
        <v>727</v>
      </c>
    </row>
    <row r="34" spans="1:7" x14ac:dyDescent="0.35">
      <c r="A34" s="18" t="s">
        <v>268</v>
      </c>
      <c r="B34" s="18">
        <v>319</v>
      </c>
      <c r="C34" s="18" t="s">
        <v>53</v>
      </c>
      <c r="D34" s="18" t="s">
        <v>450</v>
      </c>
      <c r="E34" s="18" t="s">
        <v>175</v>
      </c>
      <c r="F34" s="18">
        <v>6</v>
      </c>
      <c r="G34" s="18" t="s">
        <v>727</v>
      </c>
    </row>
    <row r="35" spans="1:7" x14ac:dyDescent="0.35">
      <c r="A35" s="18" t="s">
        <v>268</v>
      </c>
      <c r="B35" s="18">
        <v>906</v>
      </c>
      <c r="C35" s="18" t="s">
        <v>53</v>
      </c>
      <c r="D35" s="18" t="s">
        <v>567</v>
      </c>
      <c r="E35" s="18" t="s">
        <v>203</v>
      </c>
      <c r="F35" s="18">
        <v>6</v>
      </c>
      <c r="G35" s="18" t="s">
        <v>733</v>
      </c>
    </row>
    <row r="36" spans="1:7" x14ac:dyDescent="0.35">
      <c r="A36" s="18" t="s">
        <v>268</v>
      </c>
      <c r="B36" s="18">
        <v>662</v>
      </c>
      <c r="C36" s="18" t="s">
        <v>53</v>
      </c>
      <c r="D36" s="18" t="s">
        <v>606</v>
      </c>
      <c r="E36" s="18" t="s">
        <v>183</v>
      </c>
      <c r="F36" s="18">
        <v>6</v>
      </c>
      <c r="G36" s="18" t="s">
        <v>739</v>
      </c>
    </row>
    <row r="37" spans="1:7" x14ac:dyDescent="0.35">
      <c r="A37" s="18" t="s">
        <v>268</v>
      </c>
      <c r="B37" s="18">
        <v>901</v>
      </c>
      <c r="C37" s="18" t="s">
        <v>53</v>
      </c>
      <c r="D37" s="18" t="s">
        <v>632</v>
      </c>
      <c r="E37" s="18" t="s">
        <v>184</v>
      </c>
      <c r="F37" s="18">
        <v>6</v>
      </c>
      <c r="G37" s="18" t="s">
        <v>740</v>
      </c>
    </row>
    <row r="38" spans="1:7" x14ac:dyDescent="0.35">
      <c r="A38" s="18" t="s">
        <v>268</v>
      </c>
      <c r="B38" s="18">
        <v>779</v>
      </c>
      <c r="C38" s="18" t="s">
        <v>54</v>
      </c>
      <c r="D38" s="18" t="s">
        <v>454</v>
      </c>
      <c r="E38" s="18" t="s">
        <v>741</v>
      </c>
      <c r="F38" s="18">
        <v>6</v>
      </c>
      <c r="G38" s="18" t="s">
        <v>732</v>
      </c>
    </row>
    <row r="39" spans="1:7" x14ac:dyDescent="0.35">
      <c r="A39" s="18" t="s">
        <v>268</v>
      </c>
      <c r="B39" s="18">
        <v>895</v>
      </c>
      <c r="C39" s="18"/>
      <c r="D39" s="18"/>
      <c r="E39" s="18" t="s">
        <v>186</v>
      </c>
      <c r="F39" s="18">
        <v>6</v>
      </c>
      <c r="G39" s="18" t="s">
        <v>740</v>
      </c>
    </row>
    <row r="40" spans="1:7" x14ac:dyDescent="0.35">
      <c r="A40" s="18" t="s">
        <v>268</v>
      </c>
      <c r="B40" s="18">
        <v>161</v>
      </c>
      <c r="C40" s="18" t="s">
        <v>53</v>
      </c>
      <c r="D40" s="18" t="s">
        <v>561</v>
      </c>
      <c r="E40" s="18" t="s">
        <v>190</v>
      </c>
      <c r="F40" s="18">
        <v>6</v>
      </c>
      <c r="G40" s="18" t="s">
        <v>728</v>
      </c>
    </row>
    <row r="41" spans="1:7" x14ac:dyDescent="0.35">
      <c r="A41" s="18" t="s">
        <v>268</v>
      </c>
      <c r="B41" s="18">
        <v>513</v>
      </c>
      <c r="C41" s="18" t="s">
        <v>53</v>
      </c>
      <c r="D41" s="18" t="s">
        <v>633</v>
      </c>
      <c r="E41" s="18" t="s">
        <v>705</v>
      </c>
      <c r="F41" s="18">
        <v>6</v>
      </c>
      <c r="G41" s="18" t="s">
        <v>739</v>
      </c>
    </row>
    <row r="42" spans="1:7" x14ac:dyDescent="0.35">
      <c r="A42" s="18" t="s">
        <v>268</v>
      </c>
      <c r="B42" s="18">
        <v>716</v>
      </c>
      <c r="C42" s="18" t="s">
        <v>53</v>
      </c>
      <c r="D42" s="18" t="s">
        <v>634</v>
      </c>
      <c r="E42" s="18" t="s">
        <v>269</v>
      </c>
      <c r="F42" s="18">
        <v>6</v>
      </c>
      <c r="G42" s="18" t="s">
        <v>754</v>
      </c>
    </row>
    <row r="43" spans="1:7" x14ac:dyDescent="0.35">
      <c r="A43" s="18" t="s">
        <v>268</v>
      </c>
      <c r="B43" s="18">
        <v>521</v>
      </c>
      <c r="C43" s="18" t="s">
        <v>54</v>
      </c>
      <c r="D43" s="18" t="s">
        <v>458</v>
      </c>
      <c r="E43" s="18" t="s">
        <v>785</v>
      </c>
      <c r="F43" s="18">
        <v>6</v>
      </c>
      <c r="G43" s="18" t="s">
        <v>742</v>
      </c>
    </row>
    <row r="44" spans="1:7" x14ac:dyDescent="0.35">
      <c r="A44" s="18" t="s">
        <v>268</v>
      </c>
      <c r="B44" s="18">
        <v>66</v>
      </c>
      <c r="C44" s="18" t="s">
        <v>54</v>
      </c>
      <c r="D44" s="18" t="s">
        <v>557</v>
      </c>
      <c r="E44" s="18" t="s">
        <v>192</v>
      </c>
      <c r="F44" s="18">
        <v>6</v>
      </c>
      <c r="G44" s="18" t="s">
        <v>742</v>
      </c>
    </row>
    <row r="45" spans="1:7" x14ac:dyDescent="0.35">
      <c r="A45" s="18" t="s">
        <v>268</v>
      </c>
      <c r="B45" s="18">
        <v>877</v>
      </c>
      <c r="C45" s="18" t="s">
        <v>54</v>
      </c>
      <c r="D45" s="18" t="s">
        <v>608</v>
      </c>
      <c r="E45" s="18" t="s">
        <v>704</v>
      </c>
      <c r="F45" s="18">
        <v>6</v>
      </c>
      <c r="G45" s="18" t="s">
        <v>743</v>
      </c>
    </row>
    <row r="46" spans="1:7" x14ac:dyDescent="0.35">
      <c r="A46" s="18" t="s">
        <v>211</v>
      </c>
      <c r="B46" s="18">
        <v>825</v>
      </c>
      <c r="C46" s="18" t="s">
        <v>54</v>
      </c>
      <c r="D46" s="18" t="s">
        <v>635</v>
      </c>
      <c r="E46" s="18" t="s">
        <v>270</v>
      </c>
      <c r="F46" s="18">
        <v>6</v>
      </c>
      <c r="G46" s="18" t="s">
        <v>749</v>
      </c>
    </row>
    <row r="47" spans="1:7" x14ac:dyDescent="0.35">
      <c r="A47" s="18" t="s">
        <v>211</v>
      </c>
      <c r="B47" s="18">
        <v>830</v>
      </c>
      <c r="C47" s="18" t="s">
        <v>54</v>
      </c>
      <c r="D47" s="18" t="s">
        <v>565</v>
      </c>
      <c r="E47" s="18" t="s">
        <v>271</v>
      </c>
      <c r="F47" s="18">
        <v>6</v>
      </c>
      <c r="G47" s="18" t="s">
        <v>749</v>
      </c>
    </row>
    <row r="48" spans="1:7" x14ac:dyDescent="0.35">
      <c r="A48" s="18" t="s">
        <v>211</v>
      </c>
      <c r="B48" s="18">
        <v>833</v>
      </c>
      <c r="C48" s="18" t="s">
        <v>54</v>
      </c>
      <c r="D48" s="18" t="s">
        <v>566</v>
      </c>
      <c r="E48" s="18" t="s">
        <v>272</v>
      </c>
      <c r="F48" s="18">
        <v>6</v>
      </c>
      <c r="G48" s="18" t="s">
        <v>749</v>
      </c>
    </row>
    <row r="49" spans="1:7" x14ac:dyDescent="0.35">
      <c r="A49" s="18" t="s">
        <v>273</v>
      </c>
      <c r="B49" s="18">
        <v>878</v>
      </c>
      <c r="C49" s="18" t="s">
        <v>54</v>
      </c>
      <c r="D49" s="18" t="s">
        <v>461</v>
      </c>
      <c r="E49" s="18" t="s">
        <v>202</v>
      </c>
      <c r="F49" s="18">
        <v>6</v>
      </c>
      <c r="G49" s="18" t="s">
        <v>743</v>
      </c>
    </row>
    <row r="50" spans="1:7" x14ac:dyDescent="0.35">
      <c r="A50" s="18" t="s">
        <v>273</v>
      </c>
      <c r="B50" s="18">
        <v>511</v>
      </c>
      <c r="C50" s="18" t="s">
        <v>54</v>
      </c>
      <c r="D50" s="18" t="s">
        <v>441</v>
      </c>
      <c r="E50" s="18" t="s">
        <v>706</v>
      </c>
      <c r="F50" s="18">
        <v>6</v>
      </c>
      <c r="G50" s="18" t="s">
        <v>748</v>
      </c>
    </row>
    <row r="51" spans="1:7" x14ac:dyDescent="0.35">
      <c r="A51" s="18" t="s">
        <v>273</v>
      </c>
      <c r="B51" s="18">
        <v>668</v>
      </c>
      <c r="C51" s="18" t="s">
        <v>54</v>
      </c>
      <c r="D51" s="18" t="s">
        <v>599</v>
      </c>
      <c r="E51" s="18" t="s">
        <v>158</v>
      </c>
      <c r="F51" s="18">
        <v>6</v>
      </c>
      <c r="G51" s="18" t="s">
        <v>735</v>
      </c>
    </row>
    <row r="52" spans="1:7" x14ac:dyDescent="0.35">
      <c r="A52" s="18" t="s">
        <v>273</v>
      </c>
      <c r="B52" s="18">
        <v>674</v>
      </c>
      <c r="C52" s="18" t="s">
        <v>53</v>
      </c>
      <c r="D52" s="18" t="s">
        <v>570</v>
      </c>
      <c r="E52" s="18" t="s">
        <v>178</v>
      </c>
      <c r="F52" s="18">
        <v>6</v>
      </c>
      <c r="G52" s="18" t="s">
        <v>738</v>
      </c>
    </row>
    <row r="53" spans="1:7" x14ac:dyDescent="0.35">
      <c r="A53" s="18" t="s">
        <v>273</v>
      </c>
      <c r="B53" s="18">
        <v>676</v>
      </c>
      <c r="C53" s="18" t="s">
        <v>54</v>
      </c>
      <c r="D53" s="18" t="s">
        <v>601</v>
      </c>
      <c r="E53" s="18" t="s">
        <v>159</v>
      </c>
      <c r="F53" s="18">
        <v>6</v>
      </c>
      <c r="G53" s="18" t="s">
        <v>738</v>
      </c>
    </row>
    <row r="54" spans="1:7" x14ac:dyDescent="0.35">
      <c r="A54" s="18" t="s">
        <v>273</v>
      </c>
      <c r="B54" s="18">
        <v>593</v>
      </c>
      <c r="C54" s="18" t="s">
        <v>54</v>
      </c>
      <c r="D54" s="18" t="s">
        <v>471</v>
      </c>
      <c r="E54" s="18" t="s">
        <v>274</v>
      </c>
      <c r="F54" s="18">
        <v>6</v>
      </c>
      <c r="G54" s="18" t="s">
        <v>749</v>
      </c>
    </row>
    <row r="55" spans="1:7" x14ac:dyDescent="0.35">
      <c r="A55" s="18" t="s">
        <v>273</v>
      </c>
      <c r="B55" s="18">
        <v>495</v>
      </c>
      <c r="C55" s="18" t="s">
        <v>54</v>
      </c>
      <c r="D55" s="18" t="s">
        <v>443</v>
      </c>
      <c r="E55" s="18" t="s">
        <v>161</v>
      </c>
      <c r="F55" s="18">
        <v>6</v>
      </c>
      <c r="G55" s="18" t="s">
        <v>747</v>
      </c>
    </row>
    <row r="56" spans="1:7" x14ac:dyDescent="0.35">
      <c r="A56" s="18" t="s">
        <v>273</v>
      </c>
      <c r="B56" s="18">
        <v>494</v>
      </c>
      <c r="C56" s="18" t="s">
        <v>54</v>
      </c>
      <c r="D56" s="18" t="s">
        <v>568</v>
      </c>
      <c r="E56" s="18" t="s">
        <v>162</v>
      </c>
      <c r="F56" s="18">
        <v>6</v>
      </c>
      <c r="G56" s="18" t="s">
        <v>747</v>
      </c>
    </row>
    <row r="57" spans="1:7" x14ac:dyDescent="0.35">
      <c r="A57" s="18" t="s">
        <v>273</v>
      </c>
      <c r="B57" s="18">
        <v>512</v>
      </c>
      <c r="C57" s="18" t="s">
        <v>54</v>
      </c>
      <c r="D57" s="18" t="s">
        <v>462</v>
      </c>
      <c r="E57" s="18" t="s">
        <v>786</v>
      </c>
      <c r="F57" s="18">
        <v>6</v>
      </c>
      <c r="G57" s="18" t="s">
        <v>748</v>
      </c>
    </row>
    <row r="58" spans="1:7" x14ac:dyDescent="0.35">
      <c r="A58" s="18" t="s">
        <v>273</v>
      </c>
      <c r="B58" s="18">
        <v>594</v>
      </c>
      <c r="C58" s="18" t="s">
        <v>54</v>
      </c>
      <c r="D58" s="18" t="s">
        <v>472</v>
      </c>
      <c r="E58" s="18" t="s">
        <v>275</v>
      </c>
      <c r="F58" s="18">
        <v>6</v>
      </c>
      <c r="G58" s="18" t="s">
        <v>749</v>
      </c>
    </row>
    <row r="59" spans="1:7" x14ac:dyDescent="0.35">
      <c r="A59" s="18" t="s">
        <v>273</v>
      </c>
      <c r="B59" s="18">
        <v>497</v>
      </c>
      <c r="C59" s="18" t="s">
        <v>54</v>
      </c>
      <c r="D59" s="18" t="s">
        <v>570</v>
      </c>
      <c r="E59" s="18" t="s">
        <v>207</v>
      </c>
      <c r="F59" s="18">
        <v>6</v>
      </c>
      <c r="G59" s="18" t="s">
        <v>749</v>
      </c>
    </row>
    <row r="60" spans="1:7" x14ac:dyDescent="0.35">
      <c r="A60" s="18" t="s">
        <v>273</v>
      </c>
      <c r="B60" s="18">
        <v>498</v>
      </c>
      <c r="C60" s="18" t="s">
        <v>54</v>
      </c>
      <c r="D60" s="18" t="s">
        <v>569</v>
      </c>
      <c r="E60" s="18" t="s">
        <v>208</v>
      </c>
      <c r="F60" s="18">
        <v>6</v>
      </c>
      <c r="G60" s="18" t="s">
        <v>749</v>
      </c>
    </row>
    <row r="61" spans="1:7" x14ac:dyDescent="0.35">
      <c r="A61" s="18" t="s">
        <v>273</v>
      </c>
      <c r="B61" s="18">
        <v>880</v>
      </c>
      <c r="C61" s="18" t="s">
        <v>54</v>
      </c>
      <c r="D61" s="18" t="s">
        <v>463</v>
      </c>
      <c r="E61" s="18" t="s">
        <v>206</v>
      </c>
      <c r="F61" s="18">
        <v>6</v>
      </c>
      <c r="G61" s="18" t="s">
        <v>733</v>
      </c>
    </row>
    <row r="62" spans="1:7" x14ac:dyDescent="0.35">
      <c r="A62" s="18" t="s">
        <v>273</v>
      </c>
      <c r="B62" s="18">
        <v>148</v>
      </c>
      <c r="C62" s="18" t="s">
        <v>54</v>
      </c>
      <c r="D62" s="18" t="s">
        <v>408</v>
      </c>
      <c r="E62" s="18" t="s">
        <v>61</v>
      </c>
      <c r="F62" s="18">
        <v>6</v>
      </c>
      <c r="G62" s="18" t="s">
        <v>748</v>
      </c>
    </row>
    <row r="63" spans="1:7" x14ac:dyDescent="0.35">
      <c r="A63" s="18" t="s">
        <v>273</v>
      </c>
      <c r="B63" s="18">
        <v>802</v>
      </c>
      <c r="C63" s="18" t="s">
        <v>54</v>
      </c>
      <c r="D63" s="18" t="s">
        <v>409</v>
      </c>
      <c r="E63" s="18" t="s">
        <v>62</v>
      </c>
      <c r="F63" s="18">
        <v>6</v>
      </c>
      <c r="G63" s="18" t="s">
        <v>748</v>
      </c>
    </row>
    <row r="64" spans="1:7" x14ac:dyDescent="0.35">
      <c r="A64" s="18" t="s">
        <v>276</v>
      </c>
      <c r="B64" s="18">
        <v>490</v>
      </c>
      <c r="C64" s="18" t="s">
        <v>54</v>
      </c>
      <c r="D64" s="18" t="s">
        <v>452</v>
      </c>
      <c r="E64" s="18" t="s">
        <v>700</v>
      </c>
      <c r="F64" s="18">
        <v>6</v>
      </c>
      <c r="G64" s="18" t="s">
        <v>749</v>
      </c>
    </row>
    <row r="65" spans="1:7" x14ac:dyDescent="0.35">
      <c r="A65" s="18" t="s">
        <v>277</v>
      </c>
      <c r="B65" s="18">
        <v>826</v>
      </c>
      <c r="C65" s="18" t="s">
        <v>54</v>
      </c>
      <c r="D65" s="18" t="s">
        <v>636</v>
      </c>
      <c r="E65" s="18" t="s">
        <v>278</v>
      </c>
      <c r="F65" s="18">
        <v>6</v>
      </c>
      <c r="G65" s="18" t="s">
        <v>749</v>
      </c>
    </row>
    <row r="66" spans="1:7" x14ac:dyDescent="0.35">
      <c r="A66" s="18" t="s">
        <v>277</v>
      </c>
      <c r="B66" s="18">
        <v>831</v>
      </c>
      <c r="C66" s="18" t="s">
        <v>54</v>
      </c>
      <c r="D66" s="18" t="s">
        <v>565</v>
      </c>
      <c r="E66" s="18" t="s">
        <v>279</v>
      </c>
      <c r="F66" s="18">
        <v>6</v>
      </c>
      <c r="G66" s="18" t="s">
        <v>749</v>
      </c>
    </row>
    <row r="67" spans="1:7" x14ac:dyDescent="0.35">
      <c r="A67" s="18" t="s">
        <v>277</v>
      </c>
      <c r="B67" s="18">
        <v>834</v>
      </c>
      <c r="C67" s="18" t="s">
        <v>54</v>
      </c>
      <c r="D67" s="18" t="s">
        <v>566</v>
      </c>
      <c r="E67" s="18" t="s">
        <v>280</v>
      </c>
      <c r="F67" s="18">
        <v>6</v>
      </c>
      <c r="G67" s="18" t="s">
        <v>749</v>
      </c>
    </row>
    <row r="68" spans="1:7" x14ac:dyDescent="0.35">
      <c r="A68" s="18" t="s">
        <v>281</v>
      </c>
      <c r="B68" s="18">
        <v>796</v>
      </c>
      <c r="C68" s="18" t="s">
        <v>54</v>
      </c>
      <c r="D68" s="18" t="s">
        <v>464</v>
      </c>
      <c r="E68" s="18" t="s">
        <v>801</v>
      </c>
      <c r="F68" s="18">
        <v>6</v>
      </c>
      <c r="G68" s="18" t="s">
        <v>733</v>
      </c>
    </row>
    <row r="69" spans="1:7" x14ac:dyDescent="0.35">
      <c r="A69" s="18" t="s">
        <v>281</v>
      </c>
      <c r="B69" s="18">
        <v>524</v>
      </c>
      <c r="C69" s="18"/>
      <c r="D69" s="18"/>
      <c r="E69" s="18" t="s">
        <v>750</v>
      </c>
      <c r="F69" s="18">
        <v>6</v>
      </c>
      <c r="G69" s="18" t="s">
        <v>748</v>
      </c>
    </row>
    <row r="70" spans="1:7" x14ac:dyDescent="0.35">
      <c r="A70" s="18" t="s">
        <v>281</v>
      </c>
      <c r="B70" s="18">
        <v>726</v>
      </c>
      <c r="C70" s="18" t="s">
        <v>54</v>
      </c>
      <c r="D70" s="18" t="s">
        <v>465</v>
      </c>
      <c r="E70" s="18" t="s">
        <v>216</v>
      </c>
      <c r="F70" s="18">
        <v>6</v>
      </c>
      <c r="G70" s="18" t="s">
        <v>751</v>
      </c>
    </row>
    <row r="71" spans="1:7" x14ac:dyDescent="0.35">
      <c r="A71" s="18" t="s">
        <v>281</v>
      </c>
      <c r="B71" s="18">
        <v>304</v>
      </c>
      <c r="C71" s="18" t="s">
        <v>54</v>
      </c>
      <c r="D71" s="18" t="s">
        <v>432</v>
      </c>
      <c r="E71" s="18" t="s">
        <v>148</v>
      </c>
      <c r="F71" s="18">
        <v>6</v>
      </c>
      <c r="G71" s="18" t="s">
        <v>783</v>
      </c>
    </row>
    <row r="72" spans="1:7" x14ac:dyDescent="0.35">
      <c r="A72" s="18" t="s">
        <v>281</v>
      </c>
      <c r="B72" s="18">
        <v>893</v>
      </c>
      <c r="C72" s="18" t="s">
        <v>53</v>
      </c>
      <c r="D72" s="18" t="s">
        <v>574</v>
      </c>
      <c r="E72" s="18" t="s">
        <v>218</v>
      </c>
      <c r="F72" s="18">
        <v>6</v>
      </c>
      <c r="G72" s="18" t="s">
        <v>730</v>
      </c>
    </row>
    <row r="73" spans="1:7" x14ac:dyDescent="0.35">
      <c r="A73" s="18" t="s">
        <v>281</v>
      </c>
      <c r="B73" s="18">
        <v>902</v>
      </c>
      <c r="C73" s="18" t="s">
        <v>53</v>
      </c>
      <c r="D73" s="18" t="s">
        <v>637</v>
      </c>
      <c r="E73" s="18" t="s">
        <v>219</v>
      </c>
      <c r="F73" s="18">
        <v>6</v>
      </c>
      <c r="G73" s="18" t="s">
        <v>740</v>
      </c>
    </row>
    <row r="74" spans="1:7" x14ac:dyDescent="0.35">
      <c r="A74" s="18" t="s">
        <v>281</v>
      </c>
      <c r="B74" s="18">
        <v>517</v>
      </c>
      <c r="C74" s="18" t="s">
        <v>54</v>
      </c>
      <c r="D74" s="18" t="s">
        <v>434</v>
      </c>
      <c r="E74" s="18" t="s">
        <v>45</v>
      </c>
      <c r="F74" s="18">
        <v>6</v>
      </c>
      <c r="G74" s="18" t="s">
        <v>747</v>
      </c>
    </row>
    <row r="75" spans="1:7" x14ac:dyDescent="0.35">
      <c r="A75" s="18" t="s">
        <v>281</v>
      </c>
      <c r="B75" s="18">
        <v>599</v>
      </c>
      <c r="C75" s="18" t="s">
        <v>53</v>
      </c>
      <c r="D75" s="18" t="s">
        <v>466</v>
      </c>
      <c r="E75" s="18" t="s">
        <v>220</v>
      </c>
      <c r="F75" s="18">
        <v>6</v>
      </c>
      <c r="G75" s="18" t="s">
        <v>727</v>
      </c>
    </row>
    <row r="76" spans="1:7" x14ac:dyDescent="0.35">
      <c r="A76" s="18" t="s">
        <v>281</v>
      </c>
      <c r="B76" s="18">
        <v>598</v>
      </c>
      <c r="C76" s="18" t="s">
        <v>53</v>
      </c>
      <c r="D76" s="18" t="s">
        <v>412</v>
      </c>
      <c r="E76" s="18" t="s">
        <v>222</v>
      </c>
      <c r="F76" s="18">
        <v>6</v>
      </c>
      <c r="G76" s="18" t="s">
        <v>739</v>
      </c>
    </row>
    <row r="77" spans="1:7" x14ac:dyDescent="0.35">
      <c r="A77" s="18" t="s">
        <v>281</v>
      </c>
      <c r="B77" s="18">
        <v>292</v>
      </c>
      <c r="C77" s="18"/>
      <c r="D77" s="18"/>
      <c r="E77" s="18" t="s">
        <v>44</v>
      </c>
      <c r="F77" s="18">
        <v>6</v>
      </c>
      <c r="G77" s="18" t="s">
        <v>749</v>
      </c>
    </row>
    <row r="78" spans="1:7" x14ac:dyDescent="0.35">
      <c r="A78" s="18" t="s">
        <v>281</v>
      </c>
      <c r="B78" s="18">
        <v>597</v>
      </c>
      <c r="C78" s="18"/>
      <c r="D78" s="18"/>
      <c r="E78" s="18" t="s">
        <v>223</v>
      </c>
      <c r="F78" s="18">
        <v>6</v>
      </c>
      <c r="G78" s="18" t="s">
        <v>742</v>
      </c>
    </row>
    <row r="79" spans="1:7" x14ac:dyDescent="0.35">
      <c r="A79" s="18" t="s">
        <v>281</v>
      </c>
      <c r="B79" s="18">
        <v>303</v>
      </c>
      <c r="C79" s="18" t="s">
        <v>54</v>
      </c>
      <c r="D79" s="18" t="s">
        <v>436</v>
      </c>
      <c r="E79" s="18" t="s">
        <v>794</v>
      </c>
      <c r="F79" s="18">
        <v>6</v>
      </c>
      <c r="G79" s="18" t="s">
        <v>753</v>
      </c>
    </row>
    <row r="80" spans="1:7" x14ac:dyDescent="0.35">
      <c r="A80" s="18" t="s">
        <v>281</v>
      </c>
      <c r="B80" s="18">
        <v>601</v>
      </c>
      <c r="C80" s="18"/>
      <c r="D80" s="18"/>
      <c r="E80" s="18" t="s">
        <v>246</v>
      </c>
      <c r="F80" s="18">
        <v>6</v>
      </c>
      <c r="G80" s="18" t="s">
        <v>728</v>
      </c>
    </row>
    <row r="81" spans="1:7" x14ac:dyDescent="0.35">
      <c r="A81" s="18" t="s">
        <v>281</v>
      </c>
      <c r="B81" s="18">
        <v>518</v>
      </c>
      <c r="C81" s="18"/>
      <c r="D81" s="18"/>
      <c r="E81" s="18" t="s">
        <v>150</v>
      </c>
      <c r="F81" s="18">
        <v>6</v>
      </c>
      <c r="G81" s="18" t="s">
        <v>747</v>
      </c>
    </row>
    <row r="82" spans="1:7" x14ac:dyDescent="0.35">
      <c r="A82" s="18" t="s">
        <v>281</v>
      </c>
      <c r="B82" s="18">
        <v>713</v>
      </c>
      <c r="C82" s="18"/>
      <c r="D82" s="18"/>
      <c r="E82" s="18" t="s">
        <v>802</v>
      </c>
      <c r="F82" s="18">
        <v>6</v>
      </c>
      <c r="G82" s="18" t="s">
        <v>735</v>
      </c>
    </row>
    <row r="83" spans="1:7" x14ac:dyDescent="0.35">
      <c r="A83" s="18" t="s">
        <v>281</v>
      </c>
      <c r="B83" s="18">
        <v>301</v>
      </c>
      <c r="C83" s="18"/>
      <c r="D83" s="18"/>
      <c r="E83" s="18" t="s">
        <v>64</v>
      </c>
      <c r="F83" s="18">
        <v>6</v>
      </c>
      <c r="G83" s="18" t="s">
        <v>735</v>
      </c>
    </row>
    <row r="84" spans="1:7" x14ac:dyDescent="0.35">
      <c r="A84" s="18" t="s">
        <v>281</v>
      </c>
      <c r="B84" s="18">
        <v>660</v>
      </c>
      <c r="C84" s="18"/>
      <c r="D84" s="18"/>
      <c r="E84" s="18" t="s">
        <v>224</v>
      </c>
      <c r="F84" s="18">
        <v>6</v>
      </c>
      <c r="G84" s="18" t="s">
        <v>735</v>
      </c>
    </row>
    <row r="85" spans="1:7" x14ac:dyDescent="0.35">
      <c r="A85" s="18" t="s">
        <v>281</v>
      </c>
      <c r="B85" s="18">
        <v>595</v>
      </c>
      <c r="C85" s="18" t="s">
        <v>53</v>
      </c>
      <c r="D85" s="18" t="s">
        <v>575</v>
      </c>
      <c r="E85" s="18" t="s">
        <v>225</v>
      </c>
      <c r="F85" s="18">
        <v>6</v>
      </c>
      <c r="G85" s="18" t="s">
        <v>782</v>
      </c>
    </row>
    <row r="86" spans="1:7" x14ac:dyDescent="0.35">
      <c r="A86" s="18" t="s">
        <v>281</v>
      </c>
      <c r="B86" s="18">
        <v>896</v>
      </c>
      <c r="C86" s="18" t="s">
        <v>53</v>
      </c>
      <c r="D86" s="18" t="s">
        <v>612</v>
      </c>
      <c r="E86" s="18" t="s">
        <v>282</v>
      </c>
      <c r="F86" s="18">
        <v>6</v>
      </c>
      <c r="G86" s="18" t="s">
        <v>743</v>
      </c>
    </row>
    <row r="87" spans="1:7" x14ac:dyDescent="0.35">
      <c r="A87" s="18" t="s">
        <v>281</v>
      </c>
      <c r="B87" s="18">
        <v>675</v>
      </c>
      <c r="C87" s="18"/>
      <c r="D87" s="18"/>
      <c r="E87" s="18" t="s">
        <v>283</v>
      </c>
      <c r="F87" s="18">
        <v>6</v>
      </c>
      <c r="G87" s="18" t="s">
        <v>738</v>
      </c>
    </row>
    <row r="88" spans="1:7" x14ac:dyDescent="0.35">
      <c r="A88" s="18" t="s">
        <v>281</v>
      </c>
      <c r="B88" s="18">
        <v>600</v>
      </c>
      <c r="C88" s="18" t="s">
        <v>54</v>
      </c>
      <c r="D88" s="18" t="s">
        <v>467</v>
      </c>
      <c r="E88" s="18" t="s">
        <v>226</v>
      </c>
      <c r="F88" s="18">
        <v>6</v>
      </c>
      <c r="G88" s="18" t="s">
        <v>734</v>
      </c>
    </row>
    <row r="89" spans="1:7" x14ac:dyDescent="0.35">
      <c r="A89" s="18" t="s">
        <v>281</v>
      </c>
      <c r="B89" s="18">
        <v>672</v>
      </c>
      <c r="C89" s="18" t="s">
        <v>54</v>
      </c>
      <c r="D89" s="18" t="s">
        <v>473</v>
      </c>
      <c r="E89" s="18" t="s">
        <v>284</v>
      </c>
      <c r="F89" s="18">
        <v>6</v>
      </c>
      <c r="G89" s="18" t="s">
        <v>738</v>
      </c>
    </row>
    <row r="90" spans="1:7" x14ac:dyDescent="0.35">
      <c r="A90" s="18" t="s">
        <v>228</v>
      </c>
      <c r="B90" s="18">
        <v>698</v>
      </c>
      <c r="C90" s="18" t="s">
        <v>54</v>
      </c>
      <c r="D90" s="18" t="s">
        <v>576</v>
      </c>
      <c r="E90" s="18" t="s">
        <v>229</v>
      </c>
      <c r="F90" s="18">
        <v>6</v>
      </c>
      <c r="G90" s="18" t="s">
        <v>749</v>
      </c>
    </row>
    <row r="91" spans="1:7" x14ac:dyDescent="0.35">
      <c r="A91" s="18" t="s">
        <v>285</v>
      </c>
      <c r="B91" s="18">
        <v>493</v>
      </c>
      <c r="C91" s="18" t="s">
        <v>638</v>
      </c>
      <c r="D91" s="18" t="s">
        <v>578</v>
      </c>
      <c r="E91" s="18" t="s">
        <v>286</v>
      </c>
      <c r="F91" s="18">
        <v>30</v>
      </c>
      <c r="G91" s="18" t="s">
        <v>795</v>
      </c>
    </row>
  </sheetData>
  <sheetProtection algorithmName="SHA-512" hashValue="6JDVUYl3cUleXEOvxALIZUP26OTHsvyLhl7YYEsdQM8RImRPkdMPCLBk7pyCHqvpt3t/VO3fqv3+y2rDEANyFA==" saltValue="nPnS3KO/f1zP7x2/dRgmQQ==" spinCount="100000" sheet="1" objects="1" scenarios="1"/>
  <pageMargins left="0.7" right="0.7" top="0.78740157499999996" bottom="0.78740157499999996"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6"/>
  <dimension ref="A1:G108"/>
  <sheetViews>
    <sheetView topLeftCell="A64" workbookViewId="0">
      <selection activeCell="G88" sqref="G88"/>
    </sheetView>
  </sheetViews>
  <sheetFormatPr baseColWidth="10" defaultRowHeight="15.5" x14ac:dyDescent="0.35"/>
  <cols>
    <col min="1" max="1" width="68.58203125" bestFit="1" customWidth="1"/>
    <col min="2" max="2" width="10.5" bestFit="1" customWidth="1"/>
    <col min="3" max="3" width="6.58203125" bestFit="1" customWidth="1"/>
    <col min="4" max="4" width="9.5" bestFit="1" customWidth="1"/>
    <col min="5" max="5" width="75.25" bestFit="1" customWidth="1"/>
    <col min="6" max="6" width="8.75" bestFit="1" customWidth="1"/>
    <col min="7" max="7" width="28.83203125" bestFit="1" customWidth="1"/>
    <col min="8" max="8" width="8.58203125" bestFit="1" customWidth="1"/>
  </cols>
  <sheetData>
    <row r="1" spans="1:7" x14ac:dyDescent="0.35">
      <c r="A1" t="s">
        <v>115</v>
      </c>
      <c r="B1" t="s">
        <v>391</v>
      </c>
      <c r="C1" t="s">
        <v>0</v>
      </c>
      <c r="D1" t="s">
        <v>1</v>
      </c>
      <c r="E1" t="s">
        <v>116</v>
      </c>
      <c r="F1" t="s">
        <v>2</v>
      </c>
      <c r="G1" t="s">
        <v>726</v>
      </c>
    </row>
    <row r="2" spans="1:7" x14ac:dyDescent="0.35">
      <c r="A2" s="18" t="s">
        <v>231</v>
      </c>
      <c r="B2" s="18">
        <v>566</v>
      </c>
      <c r="C2" s="18" t="s">
        <v>54</v>
      </c>
      <c r="D2" s="18" t="s">
        <v>534</v>
      </c>
      <c r="E2" s="18" t="s">
        <v>5</v>
      </c>
      <c r="F2" s="18">
        <v>6</v>
      </c>
      <c r="G2" s="18" t="s">
        <v>735</v>
      </c>
    </row>
    <row r="3" spans="1:7" x14ac:dyDescent="0.35">
      <c r="A3" s="18" t="s">
        <v>231</v>
      </c>
      <c r="B3" s="18">
        <v>323</v>
      </c>
      <c r="C3" s="18" t="s">
        <v>53</v>
      </c>
      <c r="D3" s="18" t="s">
        <v>541</v>
      </c>
      <c r="E3" s="18" t="s">
        <v>6</v>
      </c>
      <c r="F3" s="18">
        <v>6</v>
      </c>
      <c r="G3" s="18" t="s">
        <v>782</v>
      </c>
    </row>
    <row r="4" spans="1:7" x14ac:dyDescent="0.35">
      <c r="A4" s="18" t="s">
        <v>232</v>
      </c>
      <c r="B4" s="18">
        <v>211</v>
      </c>
      <c r="C4" s="18" t="s">
        <v>53</v>
      </c>
      <c r="D4" s="18" t="s">
        <v>538</v>
      </c>
      <c r="E4" s="18" t="s">
        <v>14</v>
      </c>
      <c r="F4" s="18">
        <v>6</v>
      </c>
      <c r="G4" s="18" t="s">
        <v>739</v>
      </c>
    </row>
    <row r="5" spans="1:7" x14ac:dyDescent="0.35">
      <c r="A5" s="18" t="s">
        <v>232</v>
      </c>
      <c r="B5" s="18">
        <v>210</v>
      </c>
      <c r="C5" s="18" t="s">
        <v>53</v>
      </c>
      <c r="D5" s="18" t="s">
        <v>543</v>
      </c>
      <c r="E5" s="18" t="s">
        <v>15</v>
      </c>
      <c r="F5" s="18">
        <v>6</v>
      </c>
      <c r="G5" s="18" t="s">
        <v>739</v>
      </c>
    </row>
    <row r="6" spans="1:7" x14ac:dyDescent="0.35">
      <c r="A6" s="18" t="s">
        <v>232</v>
      </c>
      <c r="B6" s="18">
        <v>177</v>
      </c>
      <c r="C6" s="18" t="s">
        <v>53</v>
      </c>
      <c r="D6" s="18" t="s">
        <v>542</v>
      </c>
      <c r="E6" s="18" t="s">
        <v>12</v>
      </c>
      <c r="F6" s="18">
        <v>6</v>
      </c>
      <c r="G6" s="18" t="s">
        <v>728</v>
      </c>
    </row>
    <row r="7" spans="1:7" x14ac:dyDescent="0.35">
      <c r="A7" s="18" t="s">
        <v>232</v>
      </c>
      <c r="B7" s="18">
        <v>176</v>
      </c>
      <c r="C7" s="18" t="s">
        <v>53</v>
      </c>
      <c r="D7" s="18" t="s">
        <v>537</v>
      </c>
      <c r="E7" s="18" t="s">
        <v>13</v>
      </c>
      <c r="F7" s="18">
        <v>6</v>
      </c>
      <c r="G7" s="18" t="s">
        <v>728</v>
      </c>
    </row>
    <row r="8" spans="1:7" x14ac:dyDescent="0.35">
      <c r="A8" s="18" t="s">
        <v>233</v>
      </c>
      <c r="B8" s="18">
        <v>306</v>
      </c>
      <c r="C8" s="18" t="s">
        <v>54</v>
      </c>
      <c r="D8" s="18" t="s">
        <v>681</v>
      </c>
      <c r="E8" s="18" t="s">
        <v>10</v>
      </c>
      <c r="F8" s="18">
        <v>6</v>
      </c>
      <c r="G8" s="18" t="s">
        <v>747</v>
      </c>
    </row>
    <row r="9" spans="1:7" x14ac:dyDescent="0.35">
      <c r="A9" s="18" t="s">
        <v>233</v>
      </c>
      <c r="B9" s="18">
        <v>229</v>
      </c>
      <c r="C9" s="18" t="s">
        <v>54</v>
      </c>
      <c r="D9" s="18" t="s">
        <v>438</v>
      </c>
      <c r="E9" s="18" t="s">
        <v>7</v>
      </c>
      <c r="F9" s="18">
        <v>6</v>
      </c>
      <c r="G9" s="18" t="s">
        <v>747</v>
      </c>
    </row>
    <row r="10" spans="1:7" x14ac:dyDescent="0.35">
      <c r="A10" s="18" t="s">
        <v>233</v>
      </c>
      <c r="B10" s="18">
        <v>228</v>
      </c>
      <c r="C10" s="18" t="s">
        <v>54</v>
      </c>
      <c r="D10" s="18" t="s">
        <v>540</v>
      </c>
      <c r="E10" s="18" t="s">
        <v>8</v>
      </c>
      <c r="F10" s="18">
        <v>6</v>
      </c>
      <c r="G10" s="18" t="s">
        <v>743</v>
      </c>
    </row>
    <row r="11" spans="1:7" x14ac:dyDescent="0.35">
      <c r="A11" s="18" t="s">
        <v>233</v>
      </c>
      <c r="B11" s="18">
        <v>36</v>
      </c>
      <c r="C11" s="18" t="s">
        <v>54</v>
      </c>
      <c r="D11" s="18" t="s">
        <v>395</v>
      </c>
      <c r="E11" s="18" t="s">
        <v>20</v>
      </c>
      <c r="F11" s="18">
        <v>6</v>
      </c>
      <c r="G11" s="18" t="s">
        <v>749</v>
      </c>
    </row>
    <row r="12" spans="1:7" x14ac:dyDescent="0.35">
      <c r="A12" s="18" t="s">
        <v>233</v>
      </c>
      <c r="B12" s="18">
        <v>33</v>
      </c>
      <c r="C12" s="18" t="s">
        <v>54</v>
      </c>
      <c r="D12" s="18" t="s">
        <v>437</v>
      </c>
      <c r="E12" s="18" t="s">
        <v>11</v>
      </c>
      <c r="F12" s="18">
        <v>6</v>
      </c>
      <c r="G12" s="18" t="s">
        <v>783</v>
      </c>
    </row>
    <row r="13" spans="1:7" x14ac:dyDescent="0.35">
      <c r="A13" s="18" t="s">
        <v>234</v>
      </c>
      <c r="B13" s="18">
        <v>188</v>
      </c>
      <c r="C13" s="18" t="s">
        <v>54</v>
      </c>
      <c r="D13" s="18" t="s">
        <v>392</v>
      </c>
      <c r="E13" s="18" t="s">
        <v>17</v>
      </c>
      <c r="F13" s="18">
        <v>6</v>
      </c>
      <c r="G13" s="18" t="s">
        <v>752</v>
      </c>
    </row>
    <row r="14" spans="1:7" x14ac:dyDescent="0.35">
      <c r="A14" s="18" t="s">
        <v>234</v>
      </c>
      <c r="B14" s="18">
        <v>340</v>
      </c>
      <c r="C14" s="18" t="s">
        <v>54</v>
      </c>
      <c r="D14" s="18" t="s">
        <v>393</v>
      </c>
      <c r="E14" s="18" t="s">
        <v>9</v>
      </c>
      <c r="F14" s="18">
        <v>6</v>
      </c>
      <c r="G14" s="18" t="s">
        <v>729</v>
      </c>
    </row>
    <row r="15" spans="1:7" x14ac:dyDescent="0.35">
      <c r="A15" s="18" t="s">
        <v>234</v>
      </c>
      <c r="B15" s="18">
        <v>237</v>
      </c>
      <c r="C15" s="18" t="s">
        <v>53</v>
      </c>
      <c r="D15" s="18" t="s">
        <v>409</v>
      </c>
      <c r="E15" s="18" t="s">
        <v>18</v>
      </c>
      <c r="F15" s="18">
        <v>6</v>
      </c>
      <c r="G15" s="18" t="s">
        <v>734</v>
      </c>
    </row>
    <row r="16" spans="1:7" x14ac:dyDescent="0.35">
      <c r="A16" s="18" t="s">
        <v>234</v>
      </c>
      <c r="B16" s="18">
        <v>391</v>
      </c>
      <c r="C16" s="18" t="s">
        <v>53</v>
      </c>
      <c r="D16" s="18" t="s">
        <v>546</v>
      </c>
      <c r="E16" s="18" t="s">
        <v>34</v>
      </c>
      <c r="F16" s="18">
        <v>6</v>
      </c>
      <c r="G16" s="18" t="s">
        <v>729</v>
      </c>
    </row>
    <row r="17" spans="1:7" x14ac:dyDescent="0.35">
      <c r="A17" s="18" t="s">
        <v>235</v>
      </c>
      <c r="B17" s="18">
        <v>122</v>
      </c>
      <c r="C17" s="18" t="s">
        <v>54</v>
      </c>
      <c r="D17" s="18" t="s">
        <v>394</v>
      </c>
      <c r="E17" s="18" t="s">
        <v>57</v>
      </c>
      <c r="F17" s="18">
        <v>6</v>
      </c>
      <c r="G17" s="18" t="s">
        <v>753</v>
      </c>
    </row>
    <row r="18" spans="1:7" x14ac:dyDescent="0.35">
      <c r="A18" s="18" t="s">
        <v>236</v>
      </c>
      <c r="B18" s="18">
        <v>574</v>
      </c>
      <c r="C18" s="18" t="s">
        <v>53</v>
      </c>
      <c r="D18" s="18" t="s">
        <v>586</v>
      </c>
      <c r="E18" s="18" t="s">
        <v>659</v>
      </c>
      <c r="F18" s="18">
        <v>6</v>
      </c>
      <c r="G18" s="18" t="s">
        <v>734</v>
      </c>
    </row>
    <row r="19" spans="1:7" x14ac:dyDescent="0.35">
      <c r="A19" s="18" t="s">
        <v>236</v>
      </c>
      <c r="B19" s="18">
        <v>245</v>
      </c>
      <c r="C19" s="18" t="s">
        <v>53</v>
      </c>
      <c r="D19" s="18" t="s">
        <v>551</v>
      </c>
      <c r="E19" s="18" t="s">
        <v>32</v>
      </c>
      <c r="F19" s="18">
        <v>6</v>
      </c>
      <c r="G19" s="18" t="s">
        <v>742</v>
      </c>
    </row>
    <row r="20" spans="1:7" x14ac:dyDescent="0.35">
      <c r="A20" s="18" t="s">
        <v>236</v>
      </c>
      <c r="B20" s="18">
        <v>168</v>
      </c>
      <c r="C20" s="18" t="s">
        <v>53</v>
      </c>
      <c r="D20" s="18" t="s">
        <v>414</v>
      </c>
      <c r="E20" s="18" t="s">
        <v>33</v>
      </c>
      <c r="F20" s="18">
        <v>6</v>
      </c>
      <c r="G20" s="18" t="s">
        <v>739</v>
      </c>
    </row>
    <row r="21" spans="1:7" x14ac:dyDescent="0.35">
      <c r="A21" s="18" t="s">
        <v>236</v>
      </c>
      <c r="B21" s="18">
        <v>11</v>
      </c>
      <c r="C21" s="18" t="s">
        <v>53</v>
      </c>
      <c r="D21" s="18" t="s">
        <v>589</v>
      </c>
      <c r="E21" s="18" t="s">
        <v>52</v>
      </c>
      <c r="F21" s="18">
        <v>6</v>
      </c>
      <c r="G21" s="18" t="s">
        <v>782</v>
      </c>
    </row>
    <row r="22" spans="1:7" x14ac:dyDescent="0.35">
      <c r="A22" s="18" t="s">
        <v>133</v>
      </c>
      <c r="B22" s="18">
        <v>969</v>
      </c>
      <c r="C22" s="18"/>
      <c r="D22" s="18"/>
      <c r="E22" s="18" t="s">
        <v>809</v>
      </c>
      <c r="F22" s="18">
        <v>6</v>
      </c>
      <c r="G22" s="18" t="s">
        <v>739</v>
      </c>
    </row>
    <row r="23" spans="1:7" x14ac:dyDescent="0.35">
      <c r="A23" s="18" t="s">
        <v>133</v>
      </c>
      <c r="B23" s="18">
        <v>327</v>
      </c>
      <c r="C23" s="18" t="s">
        <v>53</v>
      </c>
      <c r="D23" s="18" t="s">
        <v>580</v>
      </c>
      <c r="E23" s="18" t="s">
        <v>29</v>
      </c>
      <c r="F23" s="18">
        <v>6</v>
      </c>
      <c r="G23" s="18" t="s">
        <v>732</v>
      </c>
    </row>
    <row r="24" spans="1:7" x14ac:dyDescent="0.35">
      <c r="A24" s="18" t="s">
        <v>133</v>
      </c>
      <c r="B24" s="18">
        <v>916</v>
      </c>
      <c r="C24" s="18"/>
      <c r="D24" s="18"/>
      <c r="E24" s="18" t="s">
        <v>810</v>
      </c>
      <c r="F24" s="18">
        <v>6</v>
      </c>
      <c r="G24" s="18" t="s">
        <v>731</v>
      </c>
    </row>
    <row r="25" spans="1:7" x14ac:dyDescent="0.35">
      <c r="A25" s="18" t="s">
        <v>133</v>
      </c>
      <c r="B25" s="18">
        <v>253</v>
      </c>
      <c r="C25" s="18" t="s">
        <v>53</v>
      </c>
      <c r="D25" s="18" t="s">
        <v>545</v>
      </c>
      <c r="E25" s="18" t="s">
        <v>135</v>
      </c>
      <c r="F25" s="18">
        <v>6</v>
      </c>
      <c r="G25" s="18" t="s">
        <v>731</v>
      </c>
    </row>
    <row r="26" spans="1:7" x14ac:dyDescent="0.35">
      <c r="A26" s="18" t="s">
        <v>133</v>
      </c>
      <c r="B26" s="18">
        <v>324</v>
      </c>
      <c r="C26" s="18" t="s">
        <v>53</v>
      </c>
      <c r="D26" s="18" t="s">
        <v>410</v>
      </c>
      <c r="E26" s="18" t="s">
        <v>30</v>
      </c>
      <c r="F26" s="18">
        <v>6</v>
      </c>
      <c r="G26" s="18" t="s">
        <v>728</v>
      </c>
    </row>
    <row r="27" spans="1:7" x14ac:dyDescent="0.35">
      <c r="A27" s="18" t="s">
        <v>133</v>
      </c>
      <c r="B27" s="18">
        <v>259</v>
      </c>
      <c r="C27" s="18" t="s">
        <v>53</v>
      </c>
      <c r="D27" s="18" t="s">
        <v>587</v>
      </c>
      <c r="E27" s="18" t="s">
        <v>31</v>
      </c>
      <c r="F27" s="18">
        <v>6</v>
      </c>
      <c r="G27" s="18" t="s">
        <v>727</v>
      </c>
    </row>
    <row r="28" spans="1:7" x14ac:dyDescent="0.35">
      <c r="A28" s="18" t="s">
        <v>133</v>
      </c>
      <c r="B28" s="18">
        <v>41</v>
      </c>
      <c r="C28" s="18" t="s">
        <v>53</v>
      </c>
      <c r="D28" s="18" t="s">
        <v>684</v>
      </c>
      <c r="E28" s="18" t="s">
        <v>685</v>
      </c>
      <c r="F28" s="18">
        <v>6</v>
      </c>
      <c r="G28" s="18" t="s">
        <v>742</v>
      </c>
    </row>
    <row r="29" spans="1:7" x14ac:dyDescent="0.35">
      <c r="A29" s="18" t="s">
        <v>133</v>
      </c>
      <c r="B29" s="18">
        <v>892</v>
      </c>
      <c r="C29" s="18" t="s">
        <v>53</v>
      </c>
      <c r="D29" s="18" t="s">
        <v>413</v>
      </c>
      <c r="E29" s="18" t="s">
        <v>136</v>
      </c>
      <c r="F29" s="18">
        <v>6</v>
      </c>
      <c r="G29" s="18" t="s">
        <v>730</v>
      </c>
    </row>
    <row r="30" spans="1:7" x14ac:dyDescent="0.35">
      <c r="A30" s="18" t="s">
        <v>133</v>
      </c>
      <c r="B30" s="18">
        <v>124</v>
      </c>
      <c r="C30" s="18" t="s">
        <v>53</v>
      </c>
      <c r="D30" s="18" t="s">
        <v>588</v>
      </c>
      <c r="E30" s="18" t="s">
        <v>689</v>
      </c>
      <c r="F30" s="18">
        <v>6</v>
      </c>
      <c r="G30" s="18" t="s">
        <v>739</v>
      </c>
    </row>
    <row r="31" spans="1:7" x14ac:dyDescent="0.35">
      <c r="A31" s="18" t="s">
        <v>237</v>
      </c>
      <c r="B31" s="18">
        <v>913</v>
      </c>
      <c r="C31" s="18" t="s">
        <v>53</v>
      </c>
      <c r="D31" s="18" t="s">
        <v>585</v>
      </c>
      <c r="E31" s="18" t="s">
        <v>134</v>
      </c>
      <c r="F31" s="18">
        <v>6</v>
      </c>
      <c r="G31" s="18" t="s">
        <v>734</v>
      </c>
    </row>
    <row r="32" spans="1:7" x14ac:dyDescent="0.35">
      <c r="A32" s="18" t="s">
        <v>237</v>
      </c>
      <c r="B32" s="18">
        <v>944</v>
      </c>
      <c r="C32" s="18"/>
      <c r="D32" s="18"/>
      <c r="E32" s="18" t="s">
        <v>688</v>
      </c>
      <c r="F32" s="18">
        <v>6</v>
      </c>
      <c r="G32" s="18" t="s">
        <v>729</v>
      </c>
    </row>
    <row r="33" spans="1:7" x14ac:dyDescent="0.35">
      <c r="A33" s="18" t="s">
        <v>237</v>
      </c>
      <c r="B33" s="18">
        <v>3</v>
      </c>
      <c r="C33" s="18" t="s">
        <v>53</v>
      </c>
      <c r="D33" s="18" t="s">
        <v>415</v>
      </c>
      <c r="E33" s="18" t="s">
        <v>35</v>
      </c>
      <c r="F33" s="18">
        <v>6</v>
      </c>
      <c r="G33" s="18" t="s">
        <v>734</v>
      </c>
    </row>
    <row r="34" spans="1:7" x14ac:dyDescent="0.35">
      <c r="A34" s="18" t="s">
        <v>238</v>
      </c>
      <c r="B34" s="18">
        <v>811</v>
      </c>
      <c r="C34" s="18" t="s">
        <v>53</v>
      </c>
      <c r="D34" s="18" t="s">
        <v>639</v>
      </c>
      <c r="E34" s="18" t="s">
        <v>239</v>
      </c>
      <c r="F34" s="18">
        <v>6</v>
      </c>
      <c r="G34" s="18" t="s">
        <v>739</v>
      </c>
    </row>
    <row r="35" spans="1:7" x14ac:dyDescent="0.35">
      <c r="A35" s="18" t="s">
        <v>238</v>
      </c>
      <c r="B35" s="18">
        <v>813</v>
      </c>
      <c r="C35" s="18" t="s">
        <v>53</v>
      </c>
      <c r="D35" s="18" t="s">
        <v>640</v>
      </c>
      <c r="E35" s="18" t="s">
        <v>240</v>
      </c>
      <c r="F35" s="18">
        <v>6</v>
      </c>
      <c r="G35" s="18" t="s">
        <v>728</v>
      </c>
    </row>
    <row r="36" spans="1:7" x14ac:dyDescent="0.35">
      <c r="A36" s="18" t="s">
        <v>238</v>
      </c>
      <c r="B36" s="18">
        <v>812</v>
      </c>
      <c r="C36" s="18" t="s">
        <v>53</v>
      </c>
      <c r="D36" s="18" t="s">
        <v>641</v>
      </c>
      <c r="E36" s="18" t="s">
        <v>241</v>
      </c>
      <c r="F36" s="18">
        <v>6</v>
      </c>
      <c r="G36" s="18" t="s">
        <v>728</v>
      </c>
    </row>
    <row r="37" spans="1:7" x14ac:dyDescent="0.35">
      <c r="A37" s="18" t="s">
        <v>124</v>
      </c>
      <c r="B37" s="18">
        <v>407</v>
      </c>
      <c r="C37" s="18" t="s">
        <v>54</v>
      </c>
      <c r="D37" s="18" t="s">
        <v>539</v>
      </c>
      <c r="E37" s="18" t="s">
        <v>19</v>
      </c>
      <c r="F37" s="18">
        <v>6</v>
      </c>
      <c r="G37" s="18" t="s">
        <v>748</v>
      </c>
    </row>
    <row r="38" spans="1:7" x14ac:dyDescent="0.35">
      <c r="A38" s="18" t="s">
        <v>124</v>
      </c>
      <c r="B38" s="18">
        <v>399</v>
      </c>
      <c r="C38" s="18" t="s">
        <v>54</v>
      </c>
      <c r="D38" s="18" t="s">
        <v>398</v>
      </c>
      <c r="E38" s="18" t="s">
        <v>125</v>
      </c>
      <c r="F38" s="18">
        <v>6</v>
      </c>
      <c r="G38" s="18" t="s">
        <v>748</v>
      </c>
    </row>
    <row r="39" spans="1:7" x14ac:dyDescent="0.35">
      <c r="A39" s="18" t="s">
        <v>124</v>
      </c>
      <c r="B39" s="18">
        <v>879</v>
      </c>
      <c r="C39" s="18" t="s">
        <v>54</v>
      </c>
      <c r="D39" s="18" t="s">
        <v>399</v>
      </c>
      <c r="E39" s="18" t="s">
        <v>682</v>
      </c>
      <c r="F39" s="18">
        <v>6</v>
      </c>
      <c r="G39" s="18" t="s">
        <v>743</v>
      </c>
    </row>
    <row r="40" spans="1:7" x14ac:dyDescent="0.35">
      <c r="A40" s="18" t="s">
        <v>124</v>
      </c>
      <c r="B40" s="18">
        <v>897</v>
      </c>
      <c r="C40" s="18" t="s">
        <v>54</v>
      </c>
      <c r="D40" s="18" t="s">
        <v>400</v>
      </c>
      <c r="E40" s="18" t="s">
        <v>126</v>
      </c>
      <c r="F40" s="18">
        <v>6</v>
      </c>
      <c r="G40" s="18" t="s">
        <v>747</v>
      </c>
    </row>
    <row r="41" spans="1:7" x14ac:dyDescent="0.35">
      <c r="A41" s="18" t="s">
        <v>124</v>
      </c>
      <c r="B41" s="18">
        <v>963</v>
      </c>
      <c r="C41" s="18"/>
      <c r="D41" s="18"/>
      <c r="E41" s="18" t="s">
        <v>787</v>
      </c>
      <c r="F41" s="18">
        <v>6</v>
      </c>
      <c r="G41" s="18" t="s">
        <v>783</v>
      </c>
    </row>
    <row r="42" spans="1:7" x14ac:dyDescent="0.35">
      <c r="A42" s="18" t="s">
        <v>124</v>
      </c>
      <c r="B42" s="18">
        <v>735</v>
      </c>
      <c r="C42" s="18" t="s">
        <v>54</v>
      </c>
      <c r="D42" s="18" t="s">
        <v>579</v>
      </c>
      <c r="E42" s="18" t="s">
        <v>806</v>
      </c>
      <c r="F42" s="18">
        <v>6</v>
      </c>
      <c r="G42" s="18" t="s">
        <v>748</v>
      </c>
    </row>
    <row r="43" spans="1:7" x14ac:dyDescent="0.35">
      <c r="A43" s="18" t="s">
        <v>124</v>
      </c>
      <c r="B43" s="18">
        <v>912</v>
      </c>
      <c r="C43" s="18" t="s">
        <v>54</v>
      </c>
      <c r="D43" s="18" t="s">
        <v>537</v>
      </c>
      <c r="E43" s="18" t="s">
        <v>127</v>
      </c>
      <c r="F43" s="18">
        <v>6</v>
      </c>
      <c r="G43" s="18" t="s">
        <v>748</v>
      </c>
    </row>
    <row r="44" spans="1:7" x14ac:dyDescent="0.35">
      <c r="A44" s="18" t="s">
        <v>124</v>
      </c>
      <c r="B44" s="18">
        <v>946</v>
      </c>
      <c r="C44" s="18"/>
      <c r="D44" s="18"/>
      <c r="E44" s="18" t="s">
        <v>683</v>
      </c>
      <c r="F44" s="18">
        <v>6</v>
      </c>
      <c r="G44" s="18" t="s">
        <v>743</v>
      </c>
    </row>
    <row r="45" spans="1:7" x14ac:dyDescent="0.35">
      <c r="A45" s="18" t="s">
        <v>124</v>
      </c>
      <c r="B45" s="18">
        <v>328</v>
      </c>
      <c r="C45" s="18" t="s">
        <v>54</v>
      </c>
      <c r="D45" s="18" t="s">
        <v>547</v>
      </c>
      <c r="E45" s="18" t="s">
        <v>22</v>
      </c>
      <c r="F45" s="18">
        <v>6</v>
      </c>
      <c r="G45" s="18" t="s">
        <v>735</v>
      </c>
    </row>
    <row r="46" spans="1:7" x14ac:dyDescent="0.35">
      <c r="A46" s="18" t="s">
        <v>124</v>
      </c>
      <c r="B46" s="18">
        <v>322</v>
      </c>
      <c r="C46" s="18"/>
      <c r="D46" s="18"/>
      <c r="E46" s="18" t="s">
        <v>23</v>
      </c>
      <c r="F46" s="18">
        <v>6</v>
      </c>
      <c r="G46" s="18" t="s">
        <v>738</v>
      </c>
    </row>
    <row r="47" spans="1:7" x14ac:dyDescent="0.35">
      <c r="A47" s="18" t="s">
        <v>124</v>
      </c>
      <c r="B47" s="18">
        <v>35</v>
      </c>
      <c r="C47" s="18" t="s">
        <v>54</v>
      </c>
      <c r="D47" s="18" t="s">
        <v>401</v>
      </c>
      <c r="E47" s="18" t="s">
        <v>41</v>
      </c>
      <c r="F47" s="18">
        <v>6</v>
      </c>
      <c r="G47" s="18" t="s">
        <v>749</v>
      </c>
    </row>
    <row r="48" spans="1:7" x14ac:dyDescent="0.35">
      <c r="A48" s="18" t="s">
        <v>124</v>
      </c>
      <c r="B48" s="18">
        <v>244</v>
      </c>
      <c r="C48" s="18" t="s">
        <v>54</v>
      </c>
      <c r="D48" s="18" t="s">
        <v>402</v>
      </c>
      <c r="E48" s="18" t="s">
        <v>25</v>
      </c>
      <c r="F48" s="18">
        <v>6</v>
      </c>
      <c r="G48" s="18" t="s">
        <v>745</v>
      </c>
    </row>
    <row r="49" spans="1:7" x14ac:dyDescent="0.35">
      <c r="A49" s="18" t="s">
        <v>124</v>
      </c>
      <c r="B49" s="18">
        <v>243</v>
      </c>
      <c r="C49" s="18" t="s">
        <v>54</v>
      </c>
      <c r="D49" s="18" t="s">
        <v>403</v>
      </c>
      <c r="E49" s="18" t="s">
        <v>58</v>
      </c>
      <c r="F49" s="18">
        <v>6</v>
      </c>
      <c r="G49" s="18" t="s">
        <v>745</v>
      </c>
    </row>
    <row r="50" spans="1:7" x14ac:dyDescent="0.35">
      <c r="A50" s="18" t="s">
        <v>124</v>
      </c>
      <c r="B50" s="18">
        <v>36</v>
      </c>
      <c r="C50" s="18" t="s">
        <v>54</v>
      </c>
      <c r="D50" s="18" t="s">
        <v>395</v>
      </c>
      <c r="E50" s="18" t="s">
        <v>20</v>
      </c>
      <c r="F50" s="18">
        <v>6</v>
      </c>
      <c r="G50" s="18" t="s">
        <v>749</v>
      </c>
    </row>
    <row r="51" spans="1:7" x14ac:dyDescent="0.35">
      <c r="A51" s="18" t="s">
        <v>124</v>
      </c>
      <c r="B51" s="18">
        <v>583</v>
      </c>
      <c r="C51" s="18" t="s">
        <v>54</v>
      </c>
      <c r="D51" s="18" t="s">
        <v>548</v>
      </c>
      <c r="E51" s="18" t="s">
        <v>807</v>
      </c>
      <c r="F51" s="18">
        <v>6</v>
      </c>
      <c r="G51" s="18" t="s">
        <v>748</v>
      </c>
    </row>
    <row r="52" spans="1:7" x14ac:dyDescent="0.35">
      <c r="A52" s="18" t="s">
        <v>124</v>
      </c>
      <c r="B52" s="18">
        <v>519</v>
      </c>
      <c r="C52" s="18" t="s">
        <v>54</v>
      </c>
      <c r="D52" s="18" t="s">
        <v>552</v>
      </c>
      <c r="E52" s="18" t="s">
        <v>37</v>
      </c>
      <c r="F52" s="18">
        <v>6</v>
      </c>
      <c r="G52" s="18" t="s">
        <v>747</v>
      </c>
    </row>
    <row r="53" spans="1:7" x14ac:dyDescent="0.35">
      <c r="A53" s="18" t="s">
        <v>124</v>
      </c>
      <c r="B53" s="18">
        <v>520</v>
      </c>
      <c r="C53" s="18" t="s">
        <v>54</v>
      </c>
      <c r="D53" s="18" t="s">
        <v>404</v>
      </c>
      <c r="E53" s="18" t="s">
        <v>38</v>
      </c>
      <c r="F53" s="18">
        <v>6</v>
      </c>
      <c r="G53" s="18" t="s">
        <v>747</v>
      </c>
    </row>
    <row r="54" spans="1:7" x14ac:dyDescent="0.35">
      <c r="A54" s="18" t="s">
        <v>124</v>
      </c>
      <c r="B54" s="18">
        <v>584</v>
      </c>
      <c r="C54" s="18" t="s">
        <v>54</v>
      </c>
      <c r="D54" s="18" t="s">
        <v>549</v>
      </c>
      <c r="E54" s="18" t="s">
        <v>789</v>
      </c>
      <c r="F54" s="18">
        <v>6</v>
      </c>
      <c r="G54" s="18" t="s">
        <v>748</v>
      </c>
    </row>
    <row r="55" spans="1:7" x14ac:dyDescent="0.35">
      <c r="A55" s="18" t="s">
        <v>124</v>
      </c>
      <c r="B55" s="18">
        <v>585</v>
      </c>
      <c r="C55" s="18" t="s">
        <v>54</v>
      </c>
      <c r="D55" s="18" t="s">
        <v>550</v>
      </c>
      <c r="E55" s="18" t="s">
        <v>39</v>
      </c>
      <c r="F55" s="18">
        <v>6</v>
      </c>
      <c r="G55" s="18" t="s">
        <v>748</v>
      </c>
    </row>
    <row r="56" spans="1:7" x14ac:dyDescent="0.35">
      <c r="A56" s="18" t="s">
        <v>124</v>
      </c>
      <c r="B56" s="18">
        <v>970</v>
      </c>
      <c r="C56" s="18"/>
      <c r="D56" s="18"/>
      <c r="E56" s="18" t="s">
        <v>808</v>
      </c>
      <c r="F56" s="18">
        <v>6</v>
      </c>
      <c r="G56" s="18" t="s">
        <v>733</v>
      </c>
    </row>
    <row r="57" spans="1:7" x14ac:dyDescent="0.35">
      <c r="A57" s="18" t="s">
        <v>124</v>
      </c>
      <c r="B57" s="18">
        <v>586</v>
      </c>
      <c r="C57" s="18" t="s">
        <v>54</v>
      </c>
      <c r="D57" s="18" t="s">
        <v>405</v>
      </c>
      <c r="E57" s="18" t="s">
        <v>43</v>
      </c>
      <c r="F57" s="18">
        <v>6</v>
      </c>
      <c r="G57" s="18" t="s">
        <v>748</v>
      </c>
    </row>
    <row r="58" spans="1:7" x14ac:dyDescent="0.35">
      <c r="A58" s="18" t="s">
        <v>124</v>
      </c>
      <c r="B58" s="18">
        <v>156</v>
      </c>
      <c r="C58" s="18" t="s">
        <v>54</v>
      </c>
      <c r="D58" s="18" t="s">
        <v>406</v>
      </c>
      <c r="E58" s="18" t="s">
        <v>26</v>
      </c>
      <c r="F58" s="18">
        <v>6</v>
      </c>
      <c r="G58" s="18" t="s">
        <v>803</v>
      </c>
    </row>
    <row r="59" spans="1:7" x14ac:dyDescent="0.35">
      <c r="A59" s="18" t="s">
        <v>124</v>
      </c>
      <c r="B59" s="18">
        <v>152</v>
      </c>
      <c r="C59" s="18" t="s">
        <v>54</v>
      </c>
      <c r="D59" s="18" t="s">
        <v>407</v>
      </c>
      <c r="E59" s="18" t="s">
        <v>128</v>
      </c>
      <c r="F59" s="18">
        <v>6</v>
      </c>
      <c r="G59" s="18" t="s">
        <v>804</v>
      </c>
    </row>
    <row r="60" spans="1:7" x14ac:dyDescent="0.35">
      <c r="A60" s="18" t="s">
        <v>124</v>
      </c>
      <c r="B60" s="18">
        <v>757</v>
      </c>
      <c r="C60" s="18" t="s">
        <v>54</v>
      </c>
      <c r="D60" s="18" t="s">
        <v>571</v>
      </c>
      <c r="E60" s="18" t="s">
        <v>59</v>
      </c>
      <c r="F60" s="18">
        <v>6</v>
      </c>
      <c r="G60" s="18" t="s">
        <v>748</v>
      </c>
    </row>
    <row r="61" spans="1:7" x14ac:dyDescent="0.35">
      <c r="A61" s="18" t="s">
        <v>124</v>
      </c>
      <c r="B61" s="18">
        <v>803</v>
      </c>
      <c r="C61" s="18" t="s">
        <v>54</v>
      </c>
      <c r="D61" s="18" t="s">
        <v>440</v>
      </c>
      <c r="E61" s="18" t="s">
        <v>60</v>
      </c>
      <c r="F61" s="18">
        <v>6</v>
      </c>
      <c r="G61" s="18" t="s">
        <v>748</v>
      </c>
    </row>
    <row r="62" spans="1:7" x14ac:dyDescent="0.35">
      <c r="A62" s="18" t="s">
        <v>124</v>
      </c>
      <c r="B62" s="18">
        <v>148</v>
      </c>
      <c r="C62" s="18" t="s">
        <v>54</v>
      </c>
      <c r="D62" s="18" t="s">
        <v>408</v>
      </c>
      <c r="E62" s="18" t="s">
        <v>61</v>
      </c>
      <c r="F62" s="18">
        <v>6</v>
      </c>
      <c r="G62" s="18" t="s">
        <v>748</v>
      </c>
    </row>
    <row r="63" spans="1:7" x14ac:dyDescent="0.35">
      <c r="A63" s="18" t="s">
        <v>124</v>
      </c>
      <c r="B63" s="18">
        <v>802</v>
      </c>
      <c r="C63" s="18" t="s">
        <v>54</v>
      </c>
      <c r="D63" s="18" t="s">
        <v>409</v>
      </c>
      <c r="E63" s="18" t="s">
        <v>62</v>
      </c>
      <c r="F63" s="18">
        <v>6</v>
      </c>
      <c r="G63" s="18" t="s">
        <v>748</v>
      </c>
    </row>
    <row r="64" spans="1:7" x14ac:dyDescent="0.35">
      <c r="A64" s="18" t="s">
        <v>124</v>
      </c>
      <c r="B64" s="18">
        <v>804</v>
      </c>
      <c r="C64" s="18" t="s">
        <v>54</v>
      </c>
      <c r="D64" s="18" t="s">
        <v>410</v>
      </c>
      <c r="E64" s="18" t="s">
        <v>63</v>
      </c>
      <c r="F64" s="18">
        <v>6</v>
      </c>
      <c r="G64" s="18" t="s">
        <v>748</v>
      </c>
    </row>
    <row r="65" spans="1:7" x14ac:dyDescent="0.35">
      <c r="A65" s="18" t="s">
        <v>124</v>
      </c>
      <c r="B65" s="18">
        <v>797</v>
      </c>
      <c r="C65" s="18" t="s">
        <v>54</v>
      </c>
      <c r="D65" s="18" t="s">
        <v>411</v>
      </c>
      <c r="E65" s="18" t="s">
        <v>51</v>
      </c>
      <c r="F65" s="18">
        <v>6</v>
      </c>
      <c r="G65" s="18" t="s">
        <v>733</v>
      </c>
    </row>
    <row r="66" spans="1:7" x14ac:dyDescent="0.35">
      <c r="A66" s="18" t="s">
        <v>124</v>
      </c>
      <c r="B66" s="18">
        <v>33</v>
      </c>
      <c r="C66" s="18" t="s">
        <v>54</v>
      </c>
      <c r="D66" s="18" t="s">
        <v>437</v>
      </c>
      <c r="E66" s="18" t="s">
        <v>11</v>
      </c>
      <c r="F66" s="18">
        <v>6</v>
      </c>
      <c r="G66" s="18" t="s">
        <v>783</v>
      </c>
    </row>
    <row r="67" spans="1:7" x14ac:dyDescent="0.35">
      <c r="A67" s="18" t="s">
        <v>124</v>
      </c>
      <c r="B67" s="18">
        <v>416</v>
      </c>
      <c r="C67" s="18" t="s">
        <v>54</v>
      </c>
      <c r="D67" s="18" t="s">
        <v>412</v>
      </c>
      <c r="E67" s="18" t="s">
        <v>40</v>
      </c>
      <c r="F67" s="18">
        <v>6</v>
      </c>
      <c r="G67" s="18" t="s">
        <v>754</v>
      </c>
    </row>
    <row r="68" spans="1:7" x14ac:dyDescent="0.35">
      <c r="A68" s="18" t="s">
        <v>124</v>
      </c>
      <c r="B68" s="18">
        <v>415</v>
      </c>
      <c r="C68" s="18" t="s">
        <v>54</v>
      </c>
      <c r="D68" s="18" t="s">
        <v>581</v>
      </c>
      <c r="E68" s="18" t="s">
        <v>42</v>
      </c>
      <c r="F68" s="18">
        <v>6</v>
      </c>
      <c r="G68" s="18" t="s">
        <v>754</v>
      </c>
    </row>
    <row r="69" spans="1:7" x14ac:dyDescent="0.35">
      <c r="A69" s="18" t="s">
        <v>137</v>
      </c>
      <c r="B69" s="18">
        <v>396</v>
      </c>
      <c r="C69" s="18" t="s">
        <v>54</v>
      </c>
      <c r="D69" s="18" t="s">
        <v>416</v>
      </c>
      <c r="E69" s="18" t="s">
        <v>805</v>
      </c>
      <c r="F69" s="18">
        <v>6</v>
      </c>
      <c r="G69" s="18" t="s">
        <v>753</v>
      </c>
    </row>
    <row r="70" spans="1:7" x14ac:dyDescent="0.35">
      <c r="A70" s="18" t="s">
        <v>137</v>
      </c>
      <c r="B70" s="18">
        <v>395</v>
      </c>
      <c r="C70" s="18" t="s">
        <v>54</v>
      </c>
      <c r="D70" s="18" t="s">
        <v>417</v>
      </c>
      <c r="E70" s="18" t="s">
        <v>792</v>
      </c>
      <c r="F70" s="18">
        <v>6</v>
      </c>
      <c r="G70" s="18" t="s">
        <v>753</v>
      </c>
    </row>
    <row r="71" spans="1:7" x14ac:dyDescent="0.35">
      <c r="A71" s="18" t="s">
        <v>137</v>
      </c>
      <c r="B71" s="18">
        <v>639</v>
      </c>
      <c r="C71" s="18" t="s">
        <v>54</v>
      </c>
      <c r="D71" s="18" t="s">
        <v>418</v>
      </c>
      <c r="E71" s="18" t="s">
        <v>790</v>
      </c>
      <c r="F71" s="18">
        <v>6</v>
      </c>
      <c r="G71" s="18" t="s">
        <v>753</v>
      </c>
    </row>
    <row r="72" spans="1:7" x14ac:dyDescent="0.35">
      <c r="A72" s="18" t="s">
        <v>137</v>
      </c>
      <c r="B72" s="18">
        <v>247</v>
      </c>
      <c r="C72" s="18" t="s">
        <v>54</v>
      </c>
      <c r="D72" s="18" t="s">
        <v>419</v>
      </c>
      <c r="E72" s="18" t="s">
        <v>27</v>
      </c>
      <c r="F72" s="18">
        <v>6</v>
      </c>
      <c r="G72" s="18" t="s">
        <v>753</v>
      </c>
    </row>
    <row r="73" spans="1:7" x14ac:dyDescent="0.35">
      <c r="A73" s="18" t="s">
        <v>137</v>
      </c>
      <c r="B73" s="18">
        <v>640</v>
      </c>
      <c r="C73" s="18" t="s">
        <v>54</v>
      </c>
      <c r="D73" s="18" t="s">
        <v>397</v>
      </c>
      <c r="E73" s="18" t="s">
        <v>21</v>
      </c>
      <c r="F73" s="18">
        <v>6</v>
      </c>
      <c r="G73" s="18" t="s">
        <v>753</v>
      </c>
    </row>
    <row r="74" spans="1:7" x14ac:dyDescent="0.35">
      <c r="A74" s="18" t="s">
        <v>137</v>
      </c>
      <c r="B74" s="18">
        <v>234</v>
      </c>
      <c r="C74" s="18" t="s">
        <v>54</v>
      </c>
      <c r="D74" s="18" t="s">
        <v>420</v>
      </c>
      <c r="E74" s="18" t="s">
        <v>811</v>
      </c>
      <c r="F74" s="18">
        <v>6</v>
      </c>
      <c r="G74" s="18" t="s">
        <v>753</v>
      </c>
    </row>
    <row r="75" spans="1:7" x14ac:dyDescent="0.35">
      <c r="A75" s="18" t="s">
        <v>137</v>
      </c>
      <c r="B75" s="18">
        <v>15</v>
      </c>
      <c r="C75" s="18" t="s">
        <v>54</v>
      </c>
      <c r="D75" s="18" t="s">
        <v>421</v>
      </c>
      <c r="E75" s="18" t="s">
        <v>756</v>
      </c>
      <c r="F75" s="18">
        <v>6</v>
      </c>
      <c r="G75" s="18" t="s">
        <v>753</v>
      </c>
    </row>
    <row r="76" spans="1:7" x14ac:dyDescent="0.35">
      <c r="A76" s="18" t="s">
        <v>138</v>
      </c>
      <c r="B76" s="18">
        <v>926</v>
      </c>
      <c r="C76" s="18" t="s">
        <v>56</v>
      </c>
      <c r="D76" s="18" t="s">
        <v>757</v>
      </c>
      <c r="E76" s="18" t="s">
        <v>758</v>
      </c>
      <c r="F76" s="18">
        <v>6</v>
      </c>
      <c r="G76" s="18" t="s">
        <v>788</v>
      </c>
    </row>
    <row r="77" spans="1:7" x14ac:dyDescent="0.35">
      <c r="A77" s="18" t="s">
        <v>138</v>
      </c>
      <c r="B77" s="18">
        <v>928</v>
      </c>
      <c r="C77" s="18" t="s">
        <v>56</v>
      </c>
      <c r="D77" s="18" t="s">
        <v>759</v>
      </c>
      <c r="E77" s="18" t="s">
        <v>55</v>
      </c>
      <c r="F77" s="18">
        <v>6</v>
      </c>
      <c r="G77" s="18" t="s">
        <v>760</v>
      </c>
    </row>
    <row r="78" spans="1:7" x14ac:dyDescent="0.35">
      <c r="A78" s="18" t="s">
        <v>138</v>
      </c>
      <c r="B78" s="18">
        <v>333</v>
      </c>
      <c r="C78" s="18" t="s">
        <v>56</v>
      </c>
      <c r="D78" s="18" t="s">
        <v>422</v>
      </c>
      <c r="E78" s="18" t="s">
        <v>117</v>
      </c>
      <c r="F78" s="18">
        <v>6</v>
      </c>
      <c r="G78" s="18" t="s">
        <v>762</v>
      </c>
    </row>
    <row r="79" spans="1:7" x14ac:dyDescent="0.35">
      <c r="A79" s="18" t="s">
        <v>138</v>
      </c>
      <c r="B79" s="18">
        <v>8</v>
      </c>
      <c r="C79" s="18" t="s">
        <v>54</v>
      </c>
      <c r="D79" s="18" t="s">
        <v>396</v>
      </c>
      <c r="E79" s="18" t="s">
        <v>16</v>
      </c>
      <c r="F79" s="18">
        <v>6</v>
      </c>
      <c r="G79" s="18" t="s">
        <v>761</v>
      </c>
    </row>
    <row r="80" spans="1:7" x14ac:dyDescent="0.35">
      <c r="A80" s="18" t="s">
        <v>138</v>
      </c>
      <c r="B80" s="18">
        <v>949</v>
      </c>
      <c r="C80" s="18"/>
      <c r="D80" s="18"/>
      <c r="E80" s="18" t="s">
        <v>690</v>
      </c>
      <c r="F80" s="18">
        <v>6</v>
      </c>
      <c r="G80" s="18" t="s">
        <v>762</v>
      </c>
    </row>
    <row r="81" spans="1:7" x14ac:dyDescent="0.35">
      <c r="A81" s="18" t="s">
        <v>138</v>
      </c>
      <c r="B81" s="18">
        <v>274</v>
      </c>
      <c r="C81" s="18"/>
      <c r="D81" s="18"/>
      <c r="E81" s="18" t="s">
        <v>812</v>
      </c>
      <c r="F81" s="18">
        <v>6</v>
      </c>
      <c r="G81" s="18" t="s">
        <v>762</v>
      </c>
    </row>
    <row r="82" spans="1:7" x14ac:dyDescent="0.35">
      <c r="A82" s="18" t="s">
        <v>138</v>
      </c>
      <c r="B82" s="18">
        <v>226</v>
      </c>
      <c r="C82" s="18" t="s">
        <v>56</v>
      </c>
      <c r="D82" s="18" t="s">
        <v>423</v>
      </c>
      <c r="E82" s="18" t="s">
        <v>36</v>
      </c>
      <c r="F82" s="18">
        <v>6</v>
      </c>
      <c r="G82" s="18" t="s">
        <v>763</v>
      </c>
    </row>
    <row r="83" spans="1:7" x14ac:dyDescent="0.35">
      <c r="A83" s="18" t="s">
        <v>138</v>
      </c>
      <c r="B83" s="18">
        <v>486</v>
      </c>
      <c r="C83" s="18" t="s">
        <v>56</v>
      </c>
      <c r="D83" s="18" t="s">
        <v>424</v>
      </c>
      <c r="E83" s="18" t="s">
        <v>658</v>
      </c>
      <c r="F83" s="18">
        <v>6</v>
      </c>
      <c r="G83" s="18" t="s">
        <v>763</v>
      </c>
    </row>
    <row r="84" spans="1:7" x14ac:dyDescent="0.35">
      <c r="A84" s="18" t="s">
        <v>138</v>
      </c>
      <c r="B84" s="18">
        <v>32</v>
      </c>
      <c r="C84" s="18" t="s">
        <v>56</v>
      </c>
      <c r="D84" s="18" t="s">
        <v>425</v>
      </c>
      <c r="E84" s="18" t="s">
        <v>691</v>
      </c>
      <c r="F84" s="18">
        <v>6</v>
      </c>
      <c r="G84" s="18" t="s">
        <v>746</v>
      </c>
    </row>
    <row r="85" spans="1:7" x14ac:dyDescent="0.35">
      <c r="A85" s="18" t="s">
        <v>242</v>
      </c>
      <c r="B85" s="18">
        <v>814</v>
      </c>
      <c r="C85" s="18" t="s">
        <v>53</v>
      </c>
      <c r="D85" s="18" t="s">
        <v>642</v>
      </c>
      <c r="E85" s="18" t="s">
        <v>243</v>
      </c>
      <c r="F85" s="18">
        <v>6</v>
      </c>
      <c r="G85" s="18" t="s">
        <v>819</v>
      </c>
    </row>
    <row r="86" spans="1:7" x14ac:dyDescent="0.35">
      <c r="A86" s="18" t="s">
        <v>242</v>
      </c>
      <c r="B86" s="18">
        <v>815</v>
      </c>
      <c r="C86" s="18" t="s">
        <v>54</v>
      </c>
      <c r="D86" s="18" t="s">
        <v>640</v>
      </c>
      <c r="E86" s="18" t="s">
        <v>244</v>
      </c>
      <c r="F86" s="18">
        <v>6</v>
      </c>
      <c r="G86" s="18" t="s">
        <v>819</v>
      </c>
    </row>
    <row r="87" spans="1:7" x14ac:dyDescent="0.35">
      <c r="A87" s="18" t="s">
        <v>242</v>
      </c>
      <c r="B87" s="18">
        <v>816</v>
      </c>
      <c r="C87" s="18" t="s">
        <v>54</v>
      </c>
      <c r="D87" s="18" t="s">
        <v>643</v>
      </c>
      <c r="E87" s="18" t="s">
        <v>245</v>
      </c>
      <c r="F87" s="18">
        <v>6</v>
      </c>
      <c r="G87" s="18" t="s">
        <v>819</v>
      </c>
    </row>
    <row r="88" spans="1:7" x14ac:dyDescent="0.35">
      <c r="A88" s="18" t="s">
        <v>144</v>
      </c>
      <c r="B88" s="18">
        <v>796</v>
      </c>
      <c r="C88" s="18" t="s">
        <v>54</v>
      </c>
      <c r="D88" s="18" t="s">
        <v>464</v>
      </c>
      <c r="E88" s="18" t="s">
        <v>801</v>
      </c>
      <c r="F88" s="18">
        <v>6</v>
      </c>
      <c r="G88" s="18" t="s">
        <v>733</v>
      </c>
    </row>
    <row r="89" spans="1:7" x14ac:dyDescent="0.35">
      <c r="A89" s="18" t="s">
        <v>144</v>
      </c>
      <c r="B89" s="18">
        <v>800</v>
      </c>
      <c r="C89" s="18" t="s">
        <v>54</v>
      </c>
      <c r="D89" s="18" t="s">
        <v>433</v>
      </c>
      <c r="E89" s="18" t="s">
        <v>696</v>
      </c>
      <c r="F89" s="18">
        <v>6</v>
      </c>
      <c r="G89" s="18" t="s">
        <v>743</v>
      </c>
    </row>
    <row r="90" spans="1:7" x14ac:dyDescent="0.35">
      <c r="A90" s="18" t="s">
        <v>144</v>
      </c>
      <c r="B90" s="18">
        <v>517</v>
      </c>
      <c r="C90" s="18" t="s">
        <v>54</v>
      </c>
      <c r="D90" s="18" t="s">
        <v>434</v>
      </c>
      <c r="E90" s="18" t="s">
        <v>45</v>
      </c>
      <c r="F90" s="18">
        <v>6</v>
      </c>
      <c r="G90" s="18" t="s">
        <v>747</v>
      </c>
    </row>
    <row r="91" spans="1:7" x14ac:dyDescent="0.35">
      <c r="A91" s="18" t="s">
        <v>144</v>
      </c>
      <c r="B91" s="18">
        <v>296</v>
      </c>
      <c r="C91" s="18" t="s">
        <v>54</v>
      </c>
      <c r="D91" s="18" t="s">
        <v>435</v>
      </c>
      <c r="E91" s="18" t="s">
        <v>764</v>
      </c>
      <c r="F91" s="18">
        <v>6</v>
      </c>
      <c r="G91" s="18" t="s">
        <v>748</v>
      </c>
    </row>
    <row r="92" spans="1:7" x14ac:dyDescent="0.35">
      <c r="A92" s="18" t="s">
        <v>144</v>
      </c>
      <c r="B92" s="18">
        <v>292</v>
      </c>
      <c r="C92" s="18"/>
      <c r="D92" s="18"/>
      <c r="E92" s="18" t="s">
        <v>44</v>
      </c>
      <c r="F92" s="18">
        <v>6</v>
      </c>
      <c r="G92" s="18" t="s">
        <v>749</v>
      </c>
    </row>
    <row r="93" spans="1:7" x14ac:dyDescent="0.35">
      <c r="A93" s="18" t="s">
        <v>144</v>
      </c>
      <c r="B93" s="18">
        <v>303</v>
      </c>
      <c r="C93" s="18" t="s">
        <v>54</v>
      </c>
      <c r="D93" s="18" t="s">
        <v>436</v>
      </c>
      <c r="E93" s="18" t="s">
        <v>794</v>
      </c>
      <c r="F93" s="18">
        <v>6</v>
      </c>
      <c r="G93" s="18" t="s">
        <v>753</v>
      </c>
    </row>
    <row r="94" spans="1:7" x14ac:dyDescent="0.35">
      <c r="A94" s="18" t="s">
        <v>144</v>
      </c>
      <c r="B94" s="18">
        <v>301</v>
      </c>
      <c r="C94" s="18"/>
      <c r="D94" s="18"/>
      <c r="E94" s="18" t="s">
        <v>64</v>
      </c>
      <c r="F94" s="18">
        <v>6</v>
      </c>
      <c r="G94" s="18" t="s">
        <v>735</v>
      </c>
    </row>
    <row r="95" spans="1:7" x14ac:dyDescent="0.35">
      <c r="A95" s="18" t="s">
        <v>144</v>
      </c>
      <c r="B95" s="18">
        <v>948</v>
      </c>
      <c r="C95" s="18"/>
      <c r="D95" s="18"/>
      <c r="E95" s="18" t="s">
        <v>697</v>
      </c>
      <c r="F95" s="18">
        <v>6</v>
      </c>
      <c r="G95" s="18" t="s">
        <v>735</v>
      </c>
    </row>
    <row r="96" spans="1:7" x14ac:dyDescent="0.35">
      <c r="A96" s="18" t="s">
        <v>147</v>
      </c>
      <c r="B96" s="18">
        <v>899</v>
      </c>
      <c r="C96" s="18" t="s">
        <v>53</v>
      </c>
      <c r="D96" s="18" t="s">
        <v>426</v>
      </c>
      <c r="E96" s="18" t="s">
        <v>145</v>
      </c>
      <c r="F96" s="18">
        <v>6</v>
      </c>
      <c r="G96" s="18" t="s">
        <v>730</v>
      </c>
    </row>
    <row r="97" spans="1:7" x14ac:dyDescent="0.35">
      <c r="A97" s="18" t="s">
        <v>147</v>
      </c>
      <c r="B97" s="18">
        <v>894</v>
      </c>
      <c r="C97" s="18" t="s">
        <v>53</v>
      </c>
      <c r="D97" s="18" t="s">
        <v>427</v>
      </c>
      <c r="E97" s="18" t="s">
        <v>146</v>
      </c>
      <c r="F97" s="18">
        <v>6</v>
      </c>
      <c r="G97" s="18" t="s">
        <v>740</v>
      </c>
    </row>
    <row r="98" spans="1:7" x14ac:dyDescent="0.35">
      <c r="A98" s="18" t="s">
        <v>147</v>
      </c>
      <c r="B98" s="18">
        <v>729</v>
      </c>
      <c r="C98" s="18"/>
      <c r="D98" s="18"/>
      <c r="E98" s="18" t="s">
        <v>46</v>
      </c>
      <c r="F98" s="18">
        <v>6</v>
      </c>
      <c r="G98" s="18" t="s">
        <v>742</v>
      </c>
    </row>
    <row r="99" spans="1:7" x14ac:dyDescent="0.35">
      <c r="A99" s="18" t="s">
        <v>147</v>
      </c>
      <c r="B99" s="18">
        <v>730</v>
      </c>
      <c r="C99" s="18" t="s">
        <v>53</v>
      </c>
      <c r="D99" s="18" t="s">
        <v>428</v>
      </c>
      <c r="E99" s="18" t="s">
        <v>47</v>
      </c>
      <c r="F99" s="18">
        <v>6</v>
      </c>
      <c r="G99" s="18" t="s">
        <v>727</v>
      </c>
    </row>
    <row r="100" spans="1:7" x14ac:dyDescent="0.35">
      <c r="A100" s="18" t="s">
        <v>147</v>
      </c>
      <c r="B100" s="18">
        <v>298</v>
      </c>
      <c r="C100" s="18"/>
      <c r="D100" s="18"/>
      <c r="E100" s="18" t="s">
        <v>813</v>
      </c>
      <c r="F100" s="18">
        <v>6</v>
      </c>
      <c r="G100" s="18" t="s">
        <v>731</v>
      </c>
    </row>
    <row r="101" spans="1:7" x14ac:dyDescent="0.35">
      <c r="A101" s="18" t="s">
        <v>147</v>
      </c>
      <c r="B101" s="18">
        <v>731</v>
      </c>
      <c r="C101" s="18" t="s">
        <v>53</v>
      </c>
      <c r="D101" s="18" t="s">
        <v>429</v>
      </c>
      <c r="E101" s="18" t="s">
        <v>695</v>
      </c>
      <c r="F101" s="18">
        <v>6</v>
      </c>
      <c r="G101" s="18" t="s">
        <v>739</v>
      </c>
    </row>
    <row r="102" spans="1:7" x14ac:dyDescent="0.35">
      <c r="A102" s="18" t="s">
        <v>147</v>
      </c>
      <c r="B102" s="18">
        <v>732</v>
      </c>
      <c r="C102" s="18" t="s">
        <v>53</v>
      </c>
      <c r="D102" s="18" t="s">
        <v>430</v>
      </c>
      <c r="E102" s="18" t="s">
        <v>49</v>
      </c>
      <c r="F102" s="18">
        <v>6</v>
      </c>
      <c r="G102" s="18" t="s">
        <v>729</v>
      </c>
    </row>
    <row r="103" spans="1:7" x14ac:dyDescent="0.35">
      <c r="A103" s="18" t="s">
        <v>147</v>
      </c>
      <c r="B103" s="18">
        <v>733</v>
      </c>
      <c r="C103" s="18" t="s">
        <v>53</v>
      </c>
      <c r="D103" s="18" t="s">
        <v>469</v>
      </c>
      <c r="E103" s="18" t="s">
        <v>707</v>
      </c>
      <c r="F103" s="18">
        <v>6</v>
      </c>
      <c r="G103" s="18" t="s">
        <v>782</v>
      </c>
    </row>
    <row r="104" spans="1:7" x14ac:dyDescent="0.35">
      <c r="A104" s="18" t="s">
        <v>147</v>
      </c>
      <c r="B104" s="18">
        <v>734</v>
      </c>
      <c r="C104" s="18" t="s">
        <v>53</v>
      </c>
      <c r="D104" s="18" t="s">
        <v>431</v>
      </c>
      <c r="E104" s="18" t="s">
        <v>50</v>
      </c>
      <c r="F104" s="18">
        <v>6</v>
      </c>
      <c r="G104" s="18" t="s">
        <v>734</v>
      </c>
    </row>
    <row r="105" spans="1:7" x14ac:dyDescent="0.35">
      <c r="A105" s="18" t="s">
        <v>147</v>
      </c>
      <c r="B105" s="18">
        <v>601</v>
      </c>
      <c r="C105" s="18"/>
      <c r="D105" s="18"/>
      <c r="E105" s="18" t="s">
        <v>246</v>
      </c>
      <c r="F105" s="18">
        <v>6</v>
      </c>
      <c r="G105" s="18" t="s">
        <v>728</v>
      </c>
    </row>
    <row r="106" spans="1:7" x14ac:dyDescent="0.35">
      <c r="A106" s="18" t="s">
        <v>247</v>
      </c>
      <c r="B106" s="18">
        <v>477</v>
      </c>
      <c r="C106" s="18" t="s">
        <v>535</v>
      </c>
      <c r="D106" s="18" t="s">
        <v>536</v>
      </c>
      <c r="E106" s="18" t="s">
        <v>248</v>
      </c>
      <c r="F106" s="18">
        <v>6</v>
      </c>
      <c r="G106" s="18" t="s">
        <v>728</v>
      </c>
    </row>
    <row r="107" spans="1:7" x14ac:dyDescent="0.35">
      <c r="A107" s="18" t="s">
        <v>247</v>
      </c>
      <c r="B107" s="18">
        <v>546</v>
      </c>
      <c r="C107" s="18" t="s">
        <v>535</v>
      </c>
      <c r="D107" s="18" t="s">
        <v>644</v>
      </c>
      <c r="E107" s="18" t="s">
        <v>249</v>
      </c>
      <c r="F107" s="18">
        <v>6</v>
      </c>
      <c r="G107" s="18" t="s">
        <v>728</v>
      </c>
    </row>
    <row r="108" spans="1:7" x14ac:dyDescent="0.35">
      <c r="A108" s="18" t="s">
        <v>118</v>
      </c>
      <c r="B108" s="18">
        <v>544</v>
      </c>
      <c r="C108" s="18" t="s">
        <v>667</v>
      </c>
      <c r="D108" s="18" t="s">
        <v>578</v>
      </c>
      <c r="E108" s="18" t="s">
        <v>250</v>
      </c>
      <c r="F108" s="18">
        <v>12</v>
      </c>
      <c r="G108" s="18" t="s">
        <v>728</v>
      </c>
    </row>
  </sheetData>
  <sheetProtection algorithmName="SHA-512" hashValue="OYB2H7VaelId037GolDoyvUyDGVEzUYqGTZix8fc1nkPLzggB21GafrjU9zbhssAcNu5C8WayNxo3Gzp+op0xQ==" saltValue="eJdfdg5qHa6hADQhYhLqhA==" spinCount="100000" sheet="1" objects="1" scenarios="1"/>
  <pageMargins left="0.7" right="0.7" top="0.78740157499999996" bottom="0.78740157499999996"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7"/>
  <dimension ref="A1:G89"/>
  <sheetViews>
    <sheetView workbookViewId="0">
      <selection activeCell="E22" sqref="E22"/>
    </sheetView>
  </sheetViews>
  <sheetFormatPr baseColWidth="10" defaultRowHeight="15.5" x14ac:dyDescent="0.35"/>
  <cols>
    <col min="1" max="1" width="39.25" bestFit="1" customWidth="1"/>
    <col min="2" max="2" width="10.5" bestFit="1" customWidth="1"/>
    <col min="3" max="3" width="6.58203125" bestFit="1" customWidth="1"/>
    <col min="4" max="4" width="9.5" bestFit="1" customWidth="1"/>
    <col min="5" max="5" width="80.6640625" bestFit="1" customWidth="1"/>
    <col min="6" max="6" width="8.75" bestFit="1" customWidth="1"/>
    <col min="7" max="7" width="30.08203125" bestFit="1" customWidth="1"/>
    <col min="8" max="8" width="8.58203125" bestFit="1" customWidth="1"/>
  </cols>
  <sheetData>
    <row r="1" spans="1:7" x14ac:dyDescent="0.35">
      <c r="A1" t="s">
        <v>115</v>
      </c>
      <c r="B1" t="s">
        <v>391</v>
      </c>
      <c r="C1" t="s">
        <v>0</v>
      </c>
      <c r="D1" t="s">
        <v>1</v>
      </c>
      <c r="E1" t="s">
        <v>116</v>
      </c>
      <c r="F1" t="s">
        <v>2</v>
      </c>
      <c r="G1" t="s">
        <v>726</v>
      </c>
    </row>
    <row r="2" spans="1:7" x14ac:dyDescent="0.35">
      <c r="A2" s="18" t="s">
        <v>166</v>
      </c>
      <c r="B2" s="18">
        <v>162</v>
      </c>
      <c r="C2" s="18" t="s">
        <v>53</v>
      </c>
      <c r="D2" s="18" t="s">
        <v>631</v>
      </c>
      <c r="E2" s="18" t="s">
        <v>167</v>
      </c>
      <c r="F2" s="18">
        <v>6</v>
      </c>
      <c r="G2" s="18" t="s">
        <v>727</v>
      </c>
    </row>
    <row r="3" spans="1:7" x14ac:dyDescent="0.35">
      <c r="A3" s="18" t="s">
        <v>166</v>
      </c>
      <c r="B3" s="18">
        <v>174</v>
      </c>
      <c r="C3" s="18" t="s">
        <v>53</v>
      </c>
      <c r="D3" s="18" t="s">
        <v>559</v>
      </c>
      <c r="E3" s="18" t="s">
        <v>168</v>
      </c>
      <c r="F3" s="18">
        <v>6</v>
      </c>
      <c r="G3" s="18" t="s">
        <v>728</v>
      </c>
    </row>
    <row r="4" spans="1:7" x14ac:dyDescent="0.35">
      <c r="A4" s="18" t="s">
        <v>166</v>
      </c>
      <c r="B4" s="18">
        <v>390</v>
      </c>
      <c r="C4" s="18" t="s">
        <v>53</v>
      </c>
      <c r="D4" s="18" t="s">
        <v>555</v>
      </c>
      <c r="E4" s="18" t="s">
        <v>163</v>
      </c>
      <c r="F4" s="18">
        <v>6</v>
      </c>
      <c r="G4" s="18" t="s">
        <v>729</v>
      </c>
    </row>
    <row r="5" spans="1:7" x14ac:dyDescent="0.35">
      <c r="A5" s="18" t="s">
        <v>166</v>
      </c>
      <c r="B5" s="18">
        <v>389</v>
      </c>
      <c r="C5" s="18" t="s">
        <v>53</v>
      </c>
      <c r="D5" s="18" t="s">
        <v>445</v>
      </c>
      <c r="E5" s="18" t="s">
        <v>164</v>
      </c>
      <c r="F5" s="18">
        <v>6</v>
      </c>
      <c r="G5" s="18" t="s">
        <v>729</v>
      </c>
    </row>
    <row r="6" spans="1:7" x14ac:dyDescent="0.35">
      <c r="A6" s="18" t="s">
        <v>169</v>
      </c>
      <c r="B6" s="18">
        <v>887</v>
      </c>
      <c r="C6" s="18" t="s">
        <v>53</v>
      </c>
      <c r="D6" s="18" t="s">
        <v>446</v>
      </c>
      <c r="E6" s="18" t="s">
        <v>170</v>
      </c>
      <c r="F6" s="18">
        <v>6</v>
      </c>
      <c r="G6" s="18" t="s">
        <v>729</v>
      </c>
    </row>
    <row r="7" spans="1:7" x14ac:dyDescent="0.35">
      <c r="A7" s="18" t="s">
        <v>169</v>
      </c>
      <c r="B7" s="18">
        <v>890</v>
      </c>
      <c r="C7" s="18" t="s">
        <v>53</v>
      </c>
      <c r="D7" s="18" t="s">
        <v>447</v>
      </c>
      <c r="E7" s="18" t="s">
        <v>171</v>
      </c>
      <c r="F7" s="18">
        <v>6</v>
      </c>
      <c r="G7" s="18" t="s">
        <v>730</v>
      </c>
    </row>
    <row r="8" spans="1:7" x14ac:dyDescent="0.35">
      <c r="A8" s="18" t="s">
        <v>169</v>
      </c>
      <c r="B8" s="18">
        <v>968</v>
      </c>
      <c r="C8" s="18"/>
      <c r="D8" s="18"/>
      <c r="E8" s="18" t="s">
        <v>798</v>
      </c>
      <c r="F8" s="18">
        <v>6</v>
      </c>
      <c r="G8" s="18" t="s">
        <v>739</v>
      </c>
    </row>
    <row r="9" spans="1:7" x14ac:dyDescent="0.35">
      <c r="A9" s="18" t="s">
        <v>169</v>
      </c>
      <c r="B9" s="18">
        <v>939</v>
      </c>
      <c r="C9" s="18"/>
      <c r="D9" s="18"/>
      <c r="E9" s="18" t="s">
        <v>699</v>
      </c>
      <c r="F9" s="18">
        <v>6</v>
      </c>
      <c r="G9" s="18" t="s">
        <v>729</v>
      </c>
    </row>
    <row r="10" spans="1:7" x14ac:dyDescent="0.35">
      <c r="A10" s="18" t="s">
        <v>169</v>
      </c>
      <c r="B10" s="18">
        <v>473</v>
      </c>
      <c r="C10" s="18" t="s">
        <v>53</v>
      </c>
      <c r="D10" s="18" t="s">
        <v>448</v>
      </c>
      <c r="E10" s="18" t="s">
        <v>799</v>
      </c>
      <c r="F10" s="18">
        <v>6</v>
      </c>
      <c r="G10" s="18" t="s">
        <v>731</v>
      </c>
    </row>
    <row r="11" spans="1:7" x14ac:dyDescent="0.35">
      <c r="A11" s="18" t="s">
        <v>169</v>
      </c>
      <c r="B11" s="18">
        <v>911</v>
      </c>
      <c r="C11" s="18"/>
      <c r="D11" s="18"/>
      <c r="E11" s="18" t="s">
        <v>172</v>
      </c>
      <c r="F11" s="18">
        <v>6</v>
      </c>
      <c r="G11" s="18" t="s">
        <v>731</v>
      </c>
    </row>
    <row r="12" spans="1:7" x14ac:dyDescent="0.35">
      <c r="A12" s="18" t="s">
        <v>169</v>
      </c>
      <c r="B12" s="18">
        <v>910</v>
      </c>
      <c r="C12" s="18"/>
      <c r="D12" s="18"/>
      <c r="E12" s="18" t="s">
        <v>173</v>
      </c>
      <c r="F12" s="18">
        <v>6</v>
      </c>
      <c r="G12" s="18" t="s">
        <v>731</v>
      </c>
    </row>
    <row r="13" spans="1:7" x14ac:dyDescent="0.35">
      <c r="A13" s="18" t="s">
        <v>169</v>
      </c>
      <c r="B13" s="18">
        <v>788</v>
      </c>
      <c r="C13" s="18" t="s">
        <v>54</v>
      </c>
      <c r="D13" s="18" t="s">
        <v>449</v>
      </c>
      <c r="E13" s="18" t="s">
        <v>174</v>
      </c>
      <c r="F13" s="18">
        <v>6</v>
      </c>
      <c r="G13" s="18" t="s">
        <v>733</v>
      </c>
    </row>
    <row r="14" spans="1:7" x14ac:dyDescent="0.35">
      <c r="A14" s="18" t="s">
        <v>169</v>
      </c>
      <c r="B14" s="18">
        <v>319</v>
      </c>
      <c r="C14" s="18" t="s">
        <v>53</v>
      </c>
      <c r="D14" s="18" t="s">
        <v>450</v>
      </c>
      <c r="E14" s="18" t="s">
        <v>175</v>
      </c>
      <c r="F14" s="18">
        <v>6</v>
      </c>
      <c r="G14" s="18" t="s">
        <v>727</v>
      </c>
    </row>
    <row r="15" spans="1:7" x14ac:dyDescent="0.35">
      <c r="A15" s="18" t="s">
        <v>169</v>
      </c>
      <c r="B15" s="18">
        <v>785</v>
      </c>
      <c r="C15" s="18" t="s">
        <v>54</v>
      </c>
      <c r="D15" s="18" t="s">
        <v>451</v>
      </c>
      <c r="E15" s="18" t="s">
        <v>176</v>
      </c>
      <c r="F15" s="18">
        <v>6</v>
      </c>
      <c r="G15" s="18" t="s">
        <v>734</v>
      </c>
    </row>
    <row r="16" spans="1:7" x14ac:dyDescent="0.35">
      <c r="A16" s="18" t="s">
        <v>169</v>
      </c>
      <c r="B16" s="18">
        <v>508</v>
      </c>
      <c r="C16" s="18" t="s">
        <v>54</v>
      </c>
      <c r="D16" s="18" t="s">
        <v>558</v>
      </c>
      <c r="E16" s="18" t="s">
        <v>177</v>
      </c>
      <c r="F16" s="18">
        <v>6</v>
      </c>
      <c r="G16" s="18" t="s">
        <v>734</v>
      </c>
    </row>
    <row r="17" spans="1:7" x14ac:dyDescent="0.35">
      <c r="A17" s="18" t="s">
        <v>169</v>
      </c>
      <c r="B17" s="18">
        <v>668</v>
      </c>
      <c r="C17" s="18" t="s">
        <v>54</v>
      </c>
      <c r="D17" s="18" t="s">
        <v>599</v>
      </c>
      <c r="E17" s="18" t="s">
        <v>158</v>
      </c>
      <c r="F17" s="18">
        <v>6</v>
      </c>
      <c r="G17" s="18" t="s">
        <v>735</v>
      </c>
    </row>
    <row r="18" spans="1:7" x14ac:dyDescent="0.35">
      <c r="A18" s="18" t="s">
        <v>169</v>
      </c>
      <c r="B18" s="18">
        <v>961</v>
      </c>
      <c r="C18" s="18" t="s">
        <v>53</v>
      </c>
      <c r="D18" s="18" t="s">
        <v>582</v>
      </c>
      <c r="E18" s="18" t="s">
        <v>736</v>
      </c>
      <c r="F18" s="18">
        <v>6</v>
      </c>
      <c r="G18" s="18" t="s">
        <v>737</v>
      </c>
    </row>
    <row r="19" spans="1:7" x14ac:dyDescent="0.35">
      <c r="A19" s="18" t="s">
        <v>169</v>
      </c>
      <c r="B19" s="18">
        <v>674</v>
      </c>
      <c r="C19" s="18" t="s">
        <v>53</v>
      </c>
      <c r="D19" s="18" t="s">
        <v>570</v>
      </c>
      <c r="E19" s="18" t="s">
        <v>178</v>
      </c>
      <c r="F19" s="18">
        <v>6</v>
      </c>
      <c r="G19" s="18" t="s">
        <v>738</v>
      </c>
    </row>
    <row r="20" spans="1:7" x14ac:dyDescent="0.35">
      <c r="A20" s="18" t="s">
        <v>169</v>
      </c>
      <c r="B20" s="18">
        <v>258</v>
      </c>
      <c r="C20" s="18"/>
      <c r="D20" s="18"/>
      <c r="E20" s="18" t="s">
        <v>791</v>
      </c>
      <c r="F20" s="18">
        <v>6</v>
      </c>
      <c r="G20" s="18" t="s">
        <v>727</v>
      </c>
    </row>
    <row r="21" spans="1:7" x14ac:dyDescent="0.35">
      <c r="A21" s="18" t="s">
        <v>169</v>
      </c>
      <c r="B21" s="18">
        <v>723</v>
      </c>
      <c r="C21" s="18"/>
      <c r="D21" s="18"/>
      <c r="E21" s="18" t="s">
        <v>179</v>
      </c>
      <c r="F21" s="18">
        <v>6</v>
      </c>
      <c r="G21" s="18" t="s">
        <v>731</v>
      </c>
    </row>
    <row r="22" spans="1:7" x14ac:dyDescent="0.35">
      <c r="A22" s="18" t="s">
        <v>169</v>
      </c>
      <c r="B22" s="18">
        <v>724</v>
      </c>
      <c r="C22" s="18" t="s">
        <v>53</v>
      </c>
      <c r="D22" s="18" t="s">
        <v>452</v>
      </c>
      <c r="E22" s="18" t="s">
        <v>180</v>
      </c>
      <c r="F22" s="18">
        <v>6</v>
      </c>
      <c r="G22" s="18" t="s">
        <v>731</v>
      </c>
    </row>
    <row r="23" spans="1:7" x14ac:dyDescent="0.35">
      <c r="A23" s="18" t="s">
        <v>169</v>
      </c>
      <c r="B23" s="18">
        <v>722</v>
      </c>
      <c r="C23" s="18" t="s">
        <v>53</v>
      </c>
      <c r="D23" s="18" t="s">
        <v>453</v>
      </c>
      <c r="E23" s="18" t="s">
        <v>181</v>
      </c>
      <c r="F23" s="18">
        <v>6</v>
      </c>
      <c r="G23" s="18" t="s">
        <v>731</v>
      </c>
    </row>
    <row r="24" spans="1:7" x14ac:dyDescent="0.35">
      <c r="A24" s="18" t="s">
        <v>169</v>
      </c>
      <c r="B24" s="18">
        <v>480</v>
      </c>
      <c r="C24" s="18" t="s">
        <v>53</v>
      </c>
      <c r="D24" s="18" t="s">
        <v>560</v>
      </c>
      <c r="E24" s="18" t="s">
        <v>182</v>
      </c>
      <c r="F24" s="18">
        <v>6</v>
      </c>
      <c r="G24" s="18" t="s">
        <v>731</v>
      </c>
    </row>
    <row r="25" spans="1:7" x14ac:dyDescent="0.35">
      <c r="A25" s="18" t="s">
        <v>169</v>
      </c>
      <c r="B25" s="18">
        <v>662</v>
      </c>
      <c r="C25" s="18" t="s">
        <v>53</v>
      </c>
      <c r="D25" s="18" t="s">
        <v>606</v>
      </c>
      <c r="E25" s="18" t="s">
        <v>183</v>
      </c>
      <c r="F25" s="18">
        <v>6</v>
      </c>
      <c r="G25" s="18" t="s">
        <v>739</v>
      </c>
    </row>
    <row r="26" spans="1:7" x14ac:dyDescent="0.35">
      <c r="A26" s="18" t="s">
        <v>169</v>
      </c>
      <c r="B26" s="18">
        <v>901</v>
      </c>
      <c r="C26" s="18" t="s">
        <v>53</v>
      </c>
      <c r="D26" s="18" t="s">
        <v>632</v>
      </c>
      <c r="E26" s="18" t="s">
        <v>184</v>
      </c>
      <c r="F26" s="18">
        <v>6</v>
      </c>
      <c r="G26" s="18" t="s">
        <v>740</v>
      </c>
    </row>
    <row r="27" spans="1:7" x14ac:dyDescent="0.35">
      <c r="A27" s="18" t="s">
        <v>169</v>
      </c>
      <c r="B27" s="18">
        <v>779</v>
      </c>
      <c r="C27" s="18" t="s">
        <v>54</v>
      </c>
      <c r="D27" s="18" t="s">
        <v>454</v>
      </c>
      <c r="E27" s="18" t="s">
        <v>741</v>
      </c>
      <c r="F27" s="18">
        <v>6</v>
      </c>
      <c r="G27" s="18" t="s">
        <v>732</v>
      </c>
    </row>
    <row r="28" spans="1:7" x14ac:dyDescent="0.35">
      <c r="A28" s="18" t="s">
        <v>169</v>
      </c>
      <c r="B28" s="18">
        <v>717</v>
      </c>
      <c r="C28" s="18" t="s">
        <v>54</v>
      </c>
      <c r="D28" s="18" t="s">
        <v>455</v>
      </c>
      <c r="E28" s="18" t="s">
        <v>185</v>
      </c>
      <c r="F28" s="18">
        <v>6</v>
      </c>
      <c r="G28" s="18" t="s">
        <v>734</v>
      </c>
    </row>
    <row r="29" spans="1:7" x14ac:dyDescent="0.35">
      <c r="A29" s="18" t="s">
        <v>169</v>
      </c>
      <c r="B29" s="18">
        <v>966</v>
      </c>
      <c r="C29" s="18"/>
      <c r="D29" s="18"/>
      <c r="E29" s="18" t="s">
        <v>816</v>
      </c>
      <c r="F29" s="18">
        <v>6</v>
      </c>
      <c r="G29" s="18" t="s">
        <v>730</v>
      </c>
    </row>
    <row r="30" spans="1:7" x14ac:dyDescent="0.35">
      <c r="A30" s="18" t="s">
        <v>169</v>
      </c>
      <c r="B30" s="18">
        <v>895</v>
      </c>
      <c r="C30" s="18"/>
      <c r="D30" s="18"/>
      <c r="E30" s="18" t="s">
        <v>186</v>
      </c>
      <c r="F30" s="18">
        <v>6</v>
      </c>
      <c r="G30" s="18" t="s">
        <v>740</v>
      </c>
    </row>
    <row r="31" spans="1:7" x14ac:dyDescent="0.35">
      <c r="A31" s="18" t="s">
        <v>169</v>
      </c>
      <c r="B31" s="18">
        <v>178</v>
      </c>
      <c r="C31" s="18" t="s">
        <v>53</v>
      </c>
      <c r="D31" s="18" t="s">
        <v>556</v>
      </c>
      <c r="E31" s="18" t="s">
        <v>187</v>
      </c>
      <c r="F31" s="18">
        <v>6</v>
      </c>
      <c r="G31" s="18" t="s">
        <v>730</v>
      </c>
    </row>
    <row r="32" spans="1:7" x14ac:dyDescent="0.35">
      <c r="A32" s="18" t="s">
        <v>169</v>
      </c>
      <c r="B32" s="18">
        <v>886</v>
      </c>
      <c r="C32" s="18" t="s">
        <v>53</v>
      </c>
      <c r="D32" s="18" t="s">
        <v>456</v>
      </c>
      <c r="E32" s="18" t="s">
        <v>188</v>
      </c>
      <c r="F32" s="18">
        <v>6</v>
      </c>
      <c r="G32" s="18" t="s">
        <v>729</v>
      </c>
    </row>
    <row r="33" spans="1:7" x14ac:dyDescent="0.35">
      <c r="A33" s="18" t="s">
        <v>169</v>
      </c>
      <c r="B33" s="18">
        <v>491</v>
      </c>
      <c r="C33" s="18" t="s">
        <v>53</v>
      </c>
      <c r="D33" s="18" t="s">
        <v>457</v>
      </c>
      <c r="E33" s="18" t="s">
        <v>189</v>
      </c>
      <c r="F33" s="18">
        <v>6</v>
      </c>
      <c r="G33" s="18" t="s">
        <v>727</v>
      </c>
    </row>
    <row r="34" spans="1:7" x14ac:dyDescent="0.35">
      <c r="A34" s="18" t="s">
        <v>169</v>
      </c>
      <c r="B34" s="18">
        <v>161</v>
      </c>
      <c r="C34" s="18" t="s">
        <v>53</v>
      </c>
      <c r="D34" s="18" t="s">
        <v>561</v>
      </c>
      <c r="E34" s="18" t="s">
        <v>190</v>
      </c>
      <c r="F34" s="18">
        <v>6</v>
      </c>
      <c r="G34" s="18" t="s">
        <v>728</v>
      </c>
    </row>
    <row r="35" spans="1:7" x14ac:dyDescent="0.35">
      <c r="A35" s="18" t="s">
        <v>169</v>
      </c>
      <c r="B35" s="18">
        <v>940</v>
      </c>
      <c r="C35" s="18"/>
      <c r="D35" s="18"/>
      <c r="E35" s="18" t="s">
        <v>701</v>
      </c>
      <c r="F35" s="18">
        <v>6</v>
      </c>
      <c r="G35" s="18" t="s">
        <v>729</v>
      </c>
    </row>
    <row r="36" spans="1:7" x14ac:dyDescent="0.35">
      <c r="A36" s="18" t="s">
        <v>169</v>
      </c>
      <c r="B36" s="18">
        <v>163</v>
      </c>
      <c r="C36" s="18" t="s">
        <v>53</v>
      </c>
      <c r="D36" s="18" t="s">
        <v>562</v>
      </c>
      <c r="E36" s="18" t="s">
        <v>191</v>
      </c>
      <c r="F36" s="18">
        <v>6</v>
      </c>
      <c r="G36" s="18" t="s">
        <v>729</v>
      </c>
    </row>
    <row r="37" spans="1:7" x14ac:dyDescent="0.35">
      <c r="A37" s="18" t="s">
        <v>169</v>
      </c>
      <c r="B37" s="18">
        <v>513</v>
      </c>
      <c r="C37" s="18" t="s">
        <v>53</v>
      </c>
      <c r="D37" s="18" t="s">
        <v>633</v>
      </c>
      <c r="E37" s="18" t="s">
        <v>705</v>
      </c>
      <c r="F37" s="18">
        <v>6</v>
      </c>
      <c r="G37" s="18" t="s">
        <v>739</v>
      </c>
    </row>
    <row r="38" spans="1:7" x14ac:dyDescent="0.35">
      <c r="A38" s="18" t="s">
        <v>169</v>
      </c>
      <c r="B38" s="18">
        <v>75</v>
      </c>
      <c r="C38" s="18" t="s">
        <v>53</v>
      </c>
      <c r="D38" s="18" t="s">
        <v>444</v>
      </c>
      <c r="E38" s="18" t="s">
        <v>702</v>
      </c>
      <c r="F38" s="18">
        <v>6</v>
      </c>
      <c r="G38" s="18" t="s">
        <v>729</v>
      </c>
    </row>
    <row r="39" spans="1:7" x14ac:dyDescent="0.35">
      <c r="A39" s="18" t="s">
        <v>169</v>
      </c>
      <c r="B39" s="18">
        <v>66</v>
      </c>
      <c r="C39" s="18" t="s">
        <v>54</v>
      </c>
      <c r="D39" s="18" t="s">
        <v>557</v>
      </c>
      <c r="E39" s="18" t="s">
        <v>192</v>
      </c>
      <c r="F39" s="18">
        <v>6</v>
      </c>
      <c r="G39" s="18" t="s">
        <v>742</v>
      </c>
    </row>
    <row r="40" spans="1:7" x14ac:dyDescent="0.35">
      <c r="A40" s="18" t="s">
        <v>169</v>
      </c>
      <c r="B40" s="18">
        <v>521</v>
      </c>
      <c r="C40" s="18" t="s">
        <v>54</v>
      </c>
      <c r="D40" s="18" t="s">
        <v>458</v>
      </c>
      <c r="E40" s="18" t="s">
        <v>785</v>
      </c>
      <c r="F40" s="18">
        <v>6</v>
      </c>
      <c r="G40" s="18" t="s">
        <v>742</v>
      </c>
    </row>
    <row r="41" spans="1:7" x14ac:dyDescent="0.35">
      <c r="A41" s="18" t="s">
        <v>169</v>
      </c>
      <c r="B41" s="18">
        <v>661</v>
      </c>
      <c r="C41" s="18" t="s">
        <v>53</v>
      </c>
      <c r="D41" s="18" t="s">
        <v>607</v>
      </c>
      <c r="E41" s="18" t="s">
        <v>193</v>
      </c>
      <c r="F41" s="18">
        <v>6</v>
      </c>
      <c r="G41" s="18" t="s">
        <v>739</v>
      </c>
    </row>
    <row r="42" spans="1:7" x14ac:dyDescent="0.35">
      <c r="A42" s="18" t="s">
        <v>169</v>
      </c>
      <c r="B42" s="18">
        <v>941</v>
      </c>
      <c r="C42" s="18"/>
      <c r="D42" s="18"/>
      <c r="E42" s="18" t="s">
        <v>703</v>
      </c>
      <c r="F42" s="18">
        <v>6</v>
      </c>
      <c r="G42" s="18" t="s">
        <v>729</v>
      </c>
    </row>
    <row r="43" spans="1:7" x14ac:dyDescent="0.35">
      <c r="A43" s="18" t="s">
        <v>169</v>
      </c>
      <c r="B43" s="18">
        <v>509</v>
      </c>
      <c r="C43" s="18" t="s">
        <v>53</v>
      </c>
      <c r="D43" s="18" t="s">
        <v>563</v>
      </c>
      <c r="E43" s="18" t="s">
        <v>194</v>
      </c>
      <c r="F43" s="18">
        <v>6</v>
      </c>
      <c r="G43" s="18" t="s">
        <v>734</v>
      </c>
    </row>
    <row r="44" spans="1:7" x14ac:dyDescent="0.35">
      <c r="A44" s="18" t="s">
        <v>169</v>
      </c>
      <c r="B44" s="18">
        <v>891</v>
      </c>
      <c r="C44" s="18" t="s">
        <v>53</v>
      </c>
      <c r="D44" s="18" t="s">
        <v>459</v>
      </c>
      <c r="E44" s="18" t="s">
        <v>195</v>
      </c>
      <c r="F44" s="18">
        <v>6</v>
      </c>
      <c r="G44" s="18" t="s">
        <v>729</v>
      </c>
    </row>
    <row r="45" spans="1:7" x14ac:dyDescent="0.35">
      <c r="A45" s="18" t="s">
        <v>196</v>
      </c>
      <c r="B45" s="18">
        <v>817</v>
      </c>
      <c r="C45" s="18" t="s">
        <v>53</v>
      </c>
      <c r="D45" s="18" t="s">
        <v>645</v>
      </c>
      <c r="E45" s="18" t="s">
        <v>197</v>
      </c>
      <c r="F45" s="18">
        <v>6</v>
      </c>
      <c r="G45" s="18" t="s">
        <v>739</v>
      </c>
    </row>
    <row r="46" spans="1:7" x14ac:dyDescent="0.35">
      <c r="A46" s="18" t="s">
        <v>196</v>
      </c>
      <c r="B46" s="18">
        <v>819</v>
      </c>
      <c r="C46" s="18" t="s">
        <v>53</v>
      </c>
      <c r="D46" s="18" t="s">
        <v>646</v>
      </c>
      <c r="E46" s="18" t="s">
        <v>198</v>
      </c>
      <c r="F46" s="18">
        <v>6</v>
      </c>
      <c r="G46" s="18" t="s">
        <v>728</v>
      </c>
    </row>
    <row r="47" spans="1:7" x14ac:dyDescent="0.35">
      <c r="A47" s="18" t="s">
        <v>196</v>
      </c>
      <c r="B47" s="18">
        <v>821</v>
      </c>
      <c r="C47" s="18" t="s">
        <v>53</v>
      </c>
      <c r="D47" s="18" t="s">
        <v>647</v>
      </c>
      <c r="E47" s="18" t="s">
        <v>199</v>
      </c>
      <c r="F47" s="18">
        <v>6</v>
      </c>
      <c r="G47" s="18" t="s">
        <v>728</v>
      </c>
    </row>
    <row r="48" spans="1:7" x14ac:dyDescent="0.35">
      <c r="A48" s="18" t="s">
        <v>200</v>
      </c>
      <c r="B48" s="18">
        <v>801</v>
      </c>
      <c r="C48" s="18" t="s">
        <v>54</v>
      </c>
      <c r="D48" s="18" t="s">
        <v>460</v>
      </c>
      <c r="E48" s="18" t="s">
        <v>201</v>
      </c>
      <c r="F48" s="18">
        <v>6</v>
      </c>
      <c r="G48" s="18" t="s">
        <v>743</v>
      </c>
    </row>
    <row r="49" spans="1:7" x14ac:dyDescent="0.35">
      <c r="A49" s="18" t="s">
        <v>200</v>
      </c>
      <c r="B49" s="18">
        <v>878</v>
      </c>
      <c r="C49" s="18" t="s">
        <v>54</v>
      </c>
      <c r="D49" s="18" t="s">
        <v>461</v>
      </c>
      <c r="E49" s="18" t="s">
        <v>202</v>
      </c>
      <c r="F49" s="18">
        <v>6</v>
      </c>
      <c r="G49" s="18" t="s">
        <v>743</v>
      </c>
    </row>
    <row r="50" spans="1:7" x14ac:dyDescent="0.35">
      <c r="A50" s="18" t="s">
        <v>200</v>
      </c>
      <c r="B50" s="18">
        <v>967</v>
      </c>
      <c r="C50" s="18"/>
      <c r="D50" s="18"/>
      <c r="E50" s="18" t="s">
        <v>800</v>
      </c>
      <c r="F50" s="18">
        <v>6</v>
      </c>
      <c r="G50" s="18" t="s">
        <v>733</v>
      </c>
    </row>
    <row r="51" spans="1:7" x14ac:dyDescent="0.35">
      <c r="A51" s="18" t="s">
        <v>200</v>
      </c>
      <c r="B51" s="18">
        <v>670</v>
      </c>
      <c r="C51" s="18" t="s">
        <v>54</v>
      </c>
      <c r="D51" s="18" t="s">
        <v>598</v>
      </c>
      <c r="E51" s="18" t="s">
        <v>698</v>
      </c>
      <c r="F51" s="18">
        <v>6</v>
      </c>
      <c r="G51" s="18" t="s">
        <v>735</v>
      </c>
    </row>
    <row r="52" spans="1:7" x14ac:dyDescent="0.35">
      <c r="A52" s="18" t="s">
        <v>200</v>
      </c>
      <c r="B52" s="18">
        <v>906</v>
      </c>
      <c r="C52" s="18" t="s">
        <v>53</v>
      </c>
      <c r="D52" s="18" t="s">
        <v>567</v>
      </c>
      <c r="E52" s="18" t="s">
        <v>203</v>
      </c>
      <c r="F52" s="18">
        <v>6</v>
      </c>
      <c r="G52" s="18" t="s">
        <v>733</v>
      </c>
    </row>
    <row r="53" spans="1:7" x14ac:dyDescent="0.35">
      <c r="A53" s="18" t="s">
        <v>200</v>
      </c>
      <c r="B53" s="18">
        <v>678</v>
      </c>
      <c r="C53" s="18" t="s">
        <v>54</v>
      </c>
      <c r="D53" s="18" t="s">
        <v>600</v>
      </c>
      <c r="E53" s="18" t="s">
        <v>204</v>
      </c>
      <c r="F53" s="18">
        <v>6</v>
      </c>
      <c r="G53" s="18" t="s">
        <v>738</v>
      </c>
    </row>
    <row r="54" spans="1:7" x14ac:dyDescent="0.35">
      <c r="A54" s="18" t="s">
        <v>200</v>
      </c>
      <c r="B54" s="18">
        <v>676</v>
      </c>
      <c r="C54" s="18" t="s">
        <v>54</v>
      </c>
      <c r="D54" s="18" t="s">
        <v>601</v>
      </c>
      <c r="E54" s="18" t="s">
        <v>159</v>
      </c>
      <c r="F54" s="18">
        <v>6</v>
      </c>
      <c r="G54" s="18" t="s">
        <v>738</v>
      </c>
    </row>
    <row r="55" spans="1:7" x14ac:dyDescent="0.35">
      <c r="A55" s="18" t="s">
        <v>200</v>
      </c>
      <c r="B55" s="18">
        <v>260</v>
      </c>
      <c r="C55" s="18" t="s">
        <v>54</v>
      </c>
      <c r="D55" s="18" t="s">
        <v>605</v>
      </c>
      <c r="E55" s="18" t="s">
        <v>744</v>
      </c>
      <c r="F55" s="18">
        <v>6</v>
      </c>
      <c r="G55" s="18" t="s">
        <v>735</v>
      </c>
    </row>
    <row r="56" spans="1:7" x14ac:dyDescent="0.35">
      <c r="A56" s="18" t="s">
        <v>200</v>
      </c>
      <c r="B56" s="18">
        <v>618</v>
      </c>
      <c r="C56" s="18" t="s">
        <v>53</v>
      </c>
      <c r="D56" s="18" t="s">
        <v>615</v>
      </c>
      <c r="E56" s="18" t="s">
        <v>205</v>
      </c>
      <c r="F56" s="18">
        <v>6</v>
      </c>
      <c r="G56" s="18" t="s">
        <v>745</v>
      </c>
    </row>
    <row r="57" spans="1:7" x14ac:dyDescent="0.35">
      <c r="A57" s="18" t="s">
        <v>200</v>
      </c>
      <c r="B57" s="18">
        <v>364</v>
      </c>
      <c r="C57" s="18" t="s">
        <v>56</v>
      </c>
      <c r="D57" s="18" t="s">
        <v>439</v>
      </c>
      <c r="E57" s="18" t="s">
        <v>708</v>
      </c>
      <c r="F57" s="18">
        <v>6</v>
      </c>
      <c r="G57" s="18" t="s">
        <v>746</v>
      </c>
    </row>
    <row r="58" spans="1:7" x14ac:dyDescent="0.35">
      <c r="A58" s="18" t="s">
        <v>200</v>
      </c>
      <c r="B58" s="18">
        <v>495</v>
      </c>
      <c r="C58" s="18" t="s">
        <v>54</v>
      </c>
      <c r="D58" s="18" t="s">
        <v>443</v>
      </c>
      <c r="E58" s="18" t="s">
        <v>161</v>
      </c>
      <c r="F58" s="18">
        <v>6</v>
      </c>
      <c r="G58" s="18" t="s">
        <v>747</v>
      </c>
    </row>
    <row r="59" spans="1:7" x14ac:dyDescent="0.35">
      <c r="A59" s="18" t="s">
        <v>200</v>
      </c>
      <c r="B59" s="18">
        <v>494</v>
      </c>
      <c r="C59" s="18" t="s">
        <v>54</v>
      </c>
      <c r="D59" s="18" t="s">
        <v>568</v>
      </c>
      <c r="E59" s="18" t="s">
        <v>162</v>
      </c>
      <c r="F59" s="18">
        <v>6</v>
      </c>
      <c r="G59" s="18" t="s">
        <v>747</v>
      </c>
    </row>
    <row r="60" spans="1:7" x14ac:dyDescent="0.35">
      <c r="A60" s="18" t="s">
        <v>200</v>
      </c>
      <c r="B60" s="18">
        <v>512</v>
      </c>
      <c r="C60" s="18" t="s">
        <v>54</v>
      </c>
      <c r="D60" s="18" t="s">
        <v>462</v>
      </c>
      <c r="E60" s="18" t="s">
        <v>786</v>
      </c>
      <c r="F60" s="18">
        <v>6</v>
      </c>
      <c r="G60" s="18" t="s">
        <v>748</v>
      </c>
    </row>
    <row r="61" spans="1:7" x14ac:dyDescent="0.35">
      <c r="A61" s="18" t="s">
        <v>200</v>
      </c>
      <c r="B61" s="18">
        <v>490</v>
      </c>
      <c r="C61" s="18" t="s">
        <v>54</v>
      </c>
      <c r="D61" s="18" t="s">
        <v>452</v>
      </c>
      <c r="E61" s="18" t="s">
        <v>700</v>
      </c>
      <c r="F61" s="18">
        <v>6</v>
      </c>
      <c r="G61" s="18" t="s">
        <v>749</v>
      </c>
    </row>
    <row r="62" spans="1:7" x14ac:dyDescent="0.35">
      <c r="A62" s="18" t="s">
        <v>200</v>
      </c>
      <c r="B62" s="18">
        <v>880</v>
      </c>
      <c r="C62" s="18" t="s">
        <v>54</v>
      </c>
      <c r="D62" s="18" t="s">
        <v>463</v>
      </c>
      <c r="E62" s="18" t="s">
        <v>206</v>
      </c>
      <c r="F62" s="18">
        <v>6</v>
      </c>
      <c r="G62" s="18" t="s">
        <v>733</v>
      </c>
    </row>
    <row r="63" spans="1:7" x14ac:dyDescent="0.35">
      <c r="A63" s="18" t="s">
        <v>200</v>
      </c>
      <c r="B63" s="18">
        <v>497</v>
      </c>
      <c r="C63" s="18" t="s">
        <v>54</v>
      </c>
      <c r="D63" s="18" t="s">
        <v>570</v>
      </c>
      <c r="E63" s="18" t="s">
        <v>207</v>
      </c>
      <c r="F63" s="18">
        <v>6</v>
      </c>
      <c r="G63" s="18" t="s">
        <v>749</v>
      </c>
    </row>
    <row r="64" spans="1:7" x14ac:dyDescent="0.35">
      <c r="A64" s="18" t="s">
        <v>200</v>
      </c>
      <c r="B64" s="18">
        <v>498</v>
      </c>
      <c r="C64" s="18" t="s">
        <v>54</v>
      </c>
      <c r="D64" s="18" t="s">
        <v>569</v>
      </c>
      <c r="E64" s="18" t="s">
        <v>208</v>
      </c>
      <c r="F64" s="18">
        <v>6</v>
      </c>
      <c r="G64" s="18" t="s">
        <v>749</v>
      </c>
    </row>
    <row r="65" spans="1:7" x14ac:dyDescent="0.35">
      <c r="A65" s="18" t="s">
        <v>200</v>
      </c>
      <c r="B65" s="18">
        <v>496</v>
      </c>
      <c r="C65" s="18" t="s">
        <v>54</v>
      </c>
      <c r="D65" s="18" t="s">
        <v>572</v>
      </c>
      <c r="E65" s="18" t="s">
        <v>209</v>
      </c>
      <c r="F65" s="18">
        <v>6</v>
      </c>
      <c r="G65" s="18" t="s">
        <v>749</v>
      </c>
    </row>
    <row r="66" spans="1:7" x14ac:dyDescent="0.35">
      <c r="A66" s="18" t="s">
        <v>200</v>
      </c>
      <c r="B66" s="18">
        <v>877</v>
      </c>
      <c r="C66" s="18" t="s">
        <v>54</v>
      </c>
      <c r="D66" s="18" t="s">
        <v>608</v>
      </c>
      <c r="E66" s="18" t="s">
        <v>704</v>
      </c>
      <c r="F66" s="18">
        <v>6</v>
      </c>
      <c r="G66" s="18" t="s">
        <v>743</v>
      </c>
    </row>
    <row r="67" spans="1:7" x14ac:dyDescent="0.35">
      <c r="A67" s="18" t="s">
        <v>200</v>
      </c>
      <c r="B67" s="18">
        <v>671</v>
      </c>
      <c r="C67" s="18" t="s">
        <v>54</v>
      </c>
      <c r="D67" s="18" t="s">
        <v>602</v>
      </c>
      <c r="E67" s="18" t="s">
        <v>210</v>
      </c>
      <c r="F67" s="18">
        <v>6</v>
      </c>
      <c r="G67" s="18" t="s">
        <v>738</v>
      </c>
    </row>
    <row r="68" spans="1:7" x14ac:dyDescent="0.35">
      <c r="A68" s="18" t="s">
        <v>211</v>
      </c>
      <c r="B68" s="18">
        <v>818</v>
      </c>
      <c r="C68" s="18" t="s">
        <v>53</v>
      </c>
      <c r="D68" s="18" t="s">
        <v>648</v>
      </c>
      <c r="E68" s="18" t="s">
        <v>212</v>
      </c>
      <c r="F68" s="18">
        <v>6</v>
      </c>
      <c r="G68" s="18" t="s">
        <v>739</v>
      </c>
    </row>
    <row r="69" spans="1:7" x14ac:dyDescent="0.35">
      <c r="A69" s="18" t="s">
        <v>211</v>
      </c>
      <c r="B69" s="18">
        <v>820</v>
      </c>
      <c r="C69" s="18" t="s">
        <v>53</v>
      </c>
      <c r="D69" s="18" t="s">
        <v>649</v>
      </c>
      <c r="E69" s="18" t="s">
        <v>213</v>
      </c>
      <c r="F69" s="18">
        <v>6</v>
      </c>
      <c r="G69" s="18" t="s">
        <v>728</v>
      </c>
    </row>
    <row r="70" spans="1:7" x14ac:dyDescent="0.35">
      <c r="A70" s="18" t="s">
        <v>211</v>
      </c>
      <c r="B70" s="18">
        <v>822</v>
      </c>
      <c r="C70" s="18" t="s">
        <v>53</v>
      </c>
      <c r="D70" s="18" t="s">
        <v>650</v>
      </c>
      <c r="E70" s="18" t="s">
        <v>214</v>
      </c>
      <c r="F70" s="18">
        <v>6</v>
      </c>
      <c r="G70" s="18" t="s">
        <v>728</v>
      </c>
    </row>
    <row r="71" spans="1:7" x14ac:dyDescent="0.35">
      <c r="A71" s="18" t="s">
        <v>215</v>
      </c>
      <c r="B71" s="18">
        <v>796</v>
      </c>
      <c r="C71" s="18" t="s">
        <v>54</v>
      </c>
      <c r="D71" s="18" t="s">
        <v>464</v>
      </c>
      <c r="E71" s="18" t="s">
        <v>801</v>
      </c>
      <c r="F71" s="18">
        <v>6</v>
      </c>
      <c r="G71" s="18" t="s">
        <v>733</v>
      </c>
    </row>
    <row r="72" spans="1:7" x14ac:dyDescent="0.35">
      <c r="A72" s="18" t="s">
        <v>215</v>
      </c>
      <c r="B72" s="18">
        <v>524</v>
      </c>
      <c r="C72" s="18"/>
      <c r="D72" s="18"/>
      <c r="E72" s="18" t="s">
        <v>750</v>
      </c>
      <c r="F72" s="18">
        <v>6</v>
      </c>
      <c r="G72" s="18" t="s">
        <v>748</v>
      </c>
    </row>
    <row r="73" spans="1:7" x14ac:dyDescent="0.35">
      <c r="A73" s="18" t="s">
        <v>215</v>
      </c>
      <c r="B73" s="18">
        <v>726</v>
      </c>
      <c r="C73" s="18" t="s">
        <v>54</v>
      </c>
      <c r="D73" s="18" t="s">
        <v>465</v>
      </c>
      <c r="E73" s="18" t="s">
        <v>216</v>
      </c>
      <c r="F73" s="18">
        <v>6</v>
      </c>
      <c r="G73" s="18" t="s">
        <v>751</v>
      </c>
    </row>
    <row r="74" spans="1:7" x14ac:dyDescent="0.35">
      <c r="A74" s="18" t="s">
        <v>215</v>
      </c>
      <c r="B74" s="18">
        <v>607</v>
      </c>
      <c r="C74" s="18"/>
      <c r="D74" s="18"/>
      <c r="E74" s="18" t="s">
        <v>217</v>
      </c>
      <c r="F74" s="18">
        <v>6</v>
      </c>
      <c r="G74" s="18" t="s">
        <v>731</v>
      </c>
    </row>
    <row r="75" spans="1:7" x14ac:dyDescent="0.35">
      <c r="A75" s="18" t="s">
        <v>215</v>
      </c>
      <c r="B75" s="18">
        <v>893</v>
      </c>
      <c r="C75" s="18" t="s">
        <v>53</v>
      </c>
      <c r="D75" s="18" t="s">
        <v>574</v>
      </c>
      <c r="E75" s="18" t="s">
        <v>218</v>
      </c>
      <c r="F75" s="18">
        <v>6</v>
      </c>
      <c r="G75" s="18" t="s">
        <v>730</v>
      </c>
    </row>
    <row r="76" spans="1:7" x14ac:dyDescent="0.35">
      <c r="A76" s="18" t="s">
        <v>215</v>
      </c>
      <c r="B76" s="18">
        <v>902</v>
      </c>
      <c r="C76" s="18" t="s">
        <v>53</v>
      </c>
      <c r="D76" s="18" t="s">
        <v>637</v>
      </c>
      <c r="E76" s="18" t="s">
        <v>219</v>
      </c>
      <c r="F76" s="18">
        <v>6</v>
      </c>
      <c r="G76" s="18" t="s">
        <v>740</v>
      </c>
    </row>
    <row r="77" spans="1:7" x14ac:dyDescent="0.35">
      <c r="A77" s="18" t="s">
        <v>215</v>
      </c>
      <c r="B77" s="18">
        <v>599</v>
      </c>
      <c r="C77" s="18" t="s">
        <v>53</v>
      </c>
      <c r="D77" s="18" t="s">
        <v>466</v>
      </c>
      <c r="E77" s="18" t="s">
        <v>220</v>
      </c>
      <c r="F77" s="18">
        <v>6</v>
      </c>
      <c r="G77" s="18" t="s">
        <v>727</v>
      </c>
    </row>
    <row r="78" spans="1:7" x14ac:dyDescent="0.35">
      <c r="A78" s="18" t="s">
        <v>215</v>
      </c>
      <c r="B78" s="18">
        <v>642</v>
      </c>
      <c r="C78" s="18"/>
      <c r="D78" s="18"/>
      <c r="E78" s="18" t="s">
        <v>221</v>
      </c>
      <c r="F78" s="18">
        <v>6</v>
      </c>
      <c r="G78" s="18" t="s">
        <v>729</v>
      </c>
    </row>
    <row r="79" spans="1:7" x14ac:dyDescent="0.35">
      <c r="A79" s="18" t="s">
        <v>215</v>
      </c>
      <c r="B79" s="18">
        <v>598</v>
      </c>
      <c r="C79" s="18" t="s">
        <v>53</v>
      </c>
      <c r="D79" s="18" t="s">
        <v>412</v>
      </c>
      <c r="E79" s="18" t="s">
        <v>222</v>
      </c>
      <c r="F79" s="18">
        <v>6</v>
      </c>
      <c r="G79" s="18" t="s">
        <v>739</v>
      </c>
    </row>
    <row r="80" spans="1:7" x14ac:dyDescent="0.35">
      <c r="A80" s="18" t="s">
        <v>215</v>
      </c>
      <c r="B80" s="18">
        <v>597</v>
      </c>
      <c r="C80" s="18"/>
      <c r="D80" s="18"/>
      <c r="E80" s="18" t="s">
        <v>223</v>
      </c>
      <c r="F80" s="18">
        <v>6</v>
      </c>
      <c r="G80" s="18" t="s">
        <v>742</v>
      </c>
    </row>
    <row r="81" spans="1:7" x14ac:dyDescent="0.35">
      <c r="A81" s="18" t="s">
        <v>215</v>
      </c>
      <c r="B81" s="18">
        <v>292</v>
      </c>
      <c r="C81" s="18"/>
      <c r="D81" s="18"/>
      <c r="E81" s="18" t="s">
        <v>44</v>
      </c>
      <c r="F81" s="18">
        <v>6</v>
      </c>
      <c r="G81" s="18" t="s">
        <v>749</v>
      </c>
    </row>
    <row r="82" spans="1:7" x14ac:dyDescent="0.35">
      <c r="A82" s="18" t="s">
        <v>215</v>
      </c>
      <c r="B82" s="18">
        <v>713</v>
      </c>
      <c r="C82" s="18"/>
      <c r="D82" s="18"/>
      <c r="E82" s="18" t="s">
        <v>802</v>
      </c>
      <c r="F82" s="18">
        <v>6</v>
      </c>
      <c r="G82" s="18" t="s">
        <v>735</v>
      </c>
    </row>
    <row r="83" spans="1:7" x14ac:dyDescent="0.35">
      <c r="A83" s="18" t="s">
        <v>215</v>
      </c>
      <c r="B83" s="18">
        <v>301</v>
      </c>
      <c r="C83" s="18"/>
      <c r="D83" s="18"/>
      <c r="E83" s="18" t="s">
        <v>64</v>
      </c>
      <c r="F83" s="18">
        <v>6</v>
      </c>
      <c r="G83" s="18" t="s">
        <v>735</v>
      </c>
    </row>
    <row r="84" spans="1:7" x14ac:dyDescent="0.35">
      <c r="A84" s="18" t="s">
        <v>215</v>
      </c>
      <c r="B84" s="18">
        <v>660</v>
      </c>
      <c r="C84" s="18"/>
      <c r="D84" s="18"/>
      <c r="E84" s="18" t="s">
        <v>224</v>
      </c>
      <c r="F84" s="18">
        <v>6</v>
      </c>
      <c r="G84" s="18" t="s">
        <v>735</v>
      </c>
    </row>
    <row r="85" spans="1:7" x14ac:dyDescent="0.35">
      <c r="A85" s="18" t="s">
        <v>215</v>
      </c>
      <c r="B85" s="18">
        <v>595</v>
      </c>
      <c r="C85" s="18" t="s">
        <v>53</v>
      </c>
      <c r="D85" s="18" t="s">
        <v>575</v>
      </c>
      <c r="E85" s="18" t="s">
        <v>225</v>
      </c>
      <c r="F85" s="18">
        <v>6</v>
      </c>
      <c r="G85" s="18" t="s">
        <v>782</v>
      </c>
    </row>
    <row r="86" spans="1:7" x14ac:dyDescent="0.35">
      <c r="A86" s="18" t="s">
        <v>215</v>
      </c>
      <c r="B86" s="18">
        <v>600</v>
      </c>
      <c r="C86" s="18" t="s">
        <v>54</v>
      </c>
      <c r="D86" s="18" t="s">
        <v>467</v>
      </c>
      <c r="E86" s="18" t="s">
        <v>226</v>
      </c>
      <c r="F86" s="18">
        <v>6</v>
      </c>
      <c r="G86" s="18" t="s">
        <v>734</v>
      </c>
    </row>
    <row r="87" spans="1:7" x14ac:dyDescent="0.35">
      <c r="A87" s="18" t="s">
        <v>215</v>
      </c>
      <c r="B87" s="18">
        <v>727</v>
      </c>
      <c r="C87" s="18" t="s">
        <v>53</v>
      </c>
      <c r="D87" s="18" t="s">
        <v>468</v>
      </c>
      <c r="E87" s="18" t="s">
        <v>227</v>
      </c>
      <c r="F87" s="18">
        <v>6</v>
      </c>
      <c r="G87" s="18" t="s">
        <v>728</v>
      </c>
    </row>
    <row r="88" spans="1:7" x14ac:dyDescent="0.35">
      <c r="A88" s="18" t="s">
        <v>228</v>
      </c>
      <c r="B88" s="18">
        <v>305</v>
      </c>
      <c r="C88" s="18" t="s">
        <v>53</v>
      </c>
      <c r="D88" s="18" t="s">
        <v>651</v>
      </c>
      <c r="E88" s="18" t="s">
        <v>229</v>
      </c>
      <c r="F88" s="18">
        <v>6</v>
      </c>
      <c r="G88" s="18" t="s">
        <v>728</v>
      </c>
    </row>
    <row r="89" spans="1:7" x14ac:dyDescent="0.35">
      <c r="A89" s="18" t="s">
        <v>165</v>
      </c>
      <c r="B89" s="18">
        <v>206</v>
      </c>
      <c r="C89" s="18" t="s">
        <v>667</v>
      </c>
      <c r="D89" s="18" t="s">
        <v>578</v>
      </c>
      <c r="E89" s="18" t="s">
        <v>230</v>
      </c>
      <c r="F89" s="18">
        <v>30</v>
      </c>
      <c r="G89" s="18" t="s">
        <v>728</v>
      </c>
    </row>
  </sheetData>
  <sheetProtection algorithmName="SHA-512" hashValue="jCVVaNW9XZhT52prV0Qy/Nobh+L3MlnUE5S3P9yarHjOdr+W/xrTAzhiDC1jRYzpbsXda+Dj6UcePATXbJQvog==" saltValue="Yg25jBXPtZ+TOUvCwur4FA==" spinCount="100000" sheet="1" objects="1" scenarios="1"/>
  <pageMargins left="0.7" right="0.7" top="0.78740157499999996" bottom="0.78740157499999996"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20"/>
  <dimension ref="A1:Q55"/>
  <sheetViews>
    <sheetView topLeftCell="A7" zoomScale="99" workbookViewId="0">
      <selection activeCell="E42" sqref="E42"/>
    </sheetView>
  </sheetViews>
  <sheetFormatPr baseColWidth="10" defaultRowHeight="15.5" x14ac:dyDescent="0.35"/>
  <cols>
    <col min="1" max="1" width="31.5" customWidth="1"/>
    <col min="2" max="2" width="17.5" customWidth="1"/>
    <col min="3" max="4" width="18.58203125" customWidth="1"/>
    <col min="5" max="5" width="20.5" customWidth="1"/>
    <col min="6" max="11" width="20.5" hidden="1" customWidth="1"/>
    <col min="12" max="12" width="20.5" customWidth="1"/>
    <col min="13" max="13" width="27.58203125" customWidth="1"/>
    <col min="14" max="14" width="16.33203125" customWidth="1"/>
    <col min="15" max="15" width="14.08203125" customWidth="1"/>
    <col min="16" max="16" width="13" customWidth="1"/>
  </cols>
  <sheetData>
    <row r="1" spans="1:17" ht="26" x14ac:dyDescent="0.6">
      <c r="A1" s="21" t="s">
        <v>483</v>
      </c>
      <c r="B1" s="22"/>
      <c r="C1" s="22"/>
      <c r="D1" s="23"/>
      <c r="E1" s="23"/>
      <c r="F1" s="23"/>
      <c r="G1" s="23"/>
      <c r="H1" s="23"/>
      <c r="I1" s="23"/>
      <c r="J1" s="23"/>
      <c r="K1" s="23"/>
      <c r="L1" s="23"/>
      <c r="M1" s="23"/>
      <c r="N1" s="23"/>
      <c r="O1" s="23"/>
      <c r="P1" s="23"/>
      <c r="Q1" s="24"/>
    </row>
    <row r="2" spans="1:17" x14ac:dyDescent="0.35">
      <c r="A2" s="25" t="s">
        <v>484</v>
      </c>
      <c r="B2" s="26"/>
      <c r="C2" s="26"/>
      <c r="D2" s="26"/>
      <c r="E2" s="26"/>
      <c r="F2" s="26"/>
      <c r="G2" s="26"/>
      <c r="H2" s="26"/>
      <c r="I2" s="26"/>
      <c r="J2" s="26"/>
      <c r="K2" s="26"/>
      <c r="L2" s="26"/>
      <c r="M2" s="26"/>
      <c r="N2" s="26"/>
      <c r="O2" s="26"/>
      <c r="P2" s="26"/>
      <c r="Q2" s="27"/>
    </row>
    <row r="3" spans="1:17" ht="16" thickBot="1" x14ac:dyDescent="0.4">
      <c r="A3" s="25"/>
      <c r="B3" s="26"/>
      <c r="C3" s="26"/>
      <c r="D3" s="26"/>
      <c r="E3" s="26"/>
      <c r="F3" s="26"/>
      <c r="G3" s="26"/>
      <c r="H3" s="26"/>
      <c r="I3" s="26"/>
      <c r="J3" s="26"/>
      <c r="K3" s="26"/>
      <c r="L3" s="26"/>
      <c r="M3" s="26"/>
      <c r="N3" s="26"/>
      <c r="O3" s="26"/>
      <c r="P3" s="26"/>
      <c r="Q3" s="27"/>
    </row>
    <row r="4" spans="1:17" ht="17.149999999999999" customHeight="1" thickBot="1" x14ac:dyDescent="0.4">
      <c r="A4" s="200" t="s">
        <v>485</v>
      </c>
      <c r="B4" s="201"/>
      <c r="C4" s="201"/>
      <c r="D4" s="201"/>
      <c r="E4" s="201"/>
      <c r="F4" s="201"/>
      <c r="G4" s="201"/>
      <c r="H4" s="201"/>
      <c r="I4" s="201"/>
      <c r="J4" s="201"/>
      <c r="K4" s="201"/>
      <c r="L4" s="201"/>
      <c r="M4" s="201"/>
      <c r="N4" s="201"/>
      <c r="O4" s="201"/>
      <c r="P4" s="201"/>
      <c r="Q4" s="202"/>
    </row>
    <row r="5" spans="1:17" ht="16" thickBot="1" x14ac:dyDescent="0.4">
      <c r="A5" s="28"/>
      <c r="B5" s="29"/>
      <c r="C5" s="29"/>
      <c r="D5" s="29"/>
      <c r="E5" s="29"/>
      <c r="F5" s="29"/>
      <c r="G5" s="29"/>
      <c r="H5" s="29"/>
      <c r="I5" s="29"/>
      <c r="J5" s="29"/>
      <c r="K5" s="29"/>
      <c r="L5" s="29"/>
      <c r="M5" s="29"/>
      <c r="N5" s="29"/>
      <c r="O5" s="29"/>
      <c r="P5" s="29"/>
      <c r="Q5" s="30"/>
    </row>
    <row r="6" spans="1:17" ht="16" thickBot="1" x14ac:dyDescent="0.4">
      <c r="A6" s="31" t="s">
        <v>486</v>
      </c>
      <c r="B6" s="32"/>
      <c r="C6" s="32"/>
      <c r="D6" s="32"/>
      <c r="E6" s="33">
        <v>30</v>
      </c>
      <c r="F6" s="34"/>
      <c r="G6" s="34"/>
      <c r="H6" s="34"/>
      <c r="I6" s="34"/>
      <c r="J6" s="34"/>
      <c r="K6" s="34"/>
      <c r="L6" s="35"/>
      <c r="M6" s="36"/>
      <c r="N6" s="36"/>
      <c r="O6" s="36"/>
      <c r="P6" s="36"/>
      <c r="Q6" s="37"/>
    </row>
    <row r="7" spans="1:17" x14ac:dyDescent="0.35">
      <c r="A7" s="31"/>
      <c r="B7" s="32"/>
      <c r="C7" s="32"/>
      <c r="D7" s="32"/>
      <c r="E7" s="36"/>
      <c r="F7" s="36"/>
      <c r="G7" s="36"/>
      <c r="H7" s="36"/>
      <c r="I7" s="36"/>
      <c r="J7" s="36"/>
      <c r="K7" s="36"/>
      <c r="L7" s="36"/>
      <c r="M7" s="36"/>
      <c r="N7" s="36"/>
      <c r="O7" s="36"/>
      <c r="P7" s="36"/>
      <c r="Q7" s="37"/>
    </row>
    <row r="8" spans="1:17" x14ac:dyDescent="0.35">
      <c r="A8" s="31"/>
      <c r="B8" s="32"/>
      <c r="C8" s="32"/>
      <c r="D8" s="32"/>
      <c r="E8" s="36"/>
      <c r="F8" s="36"/>
      <c r="G8" s="36"/>
      <c r="H8" s="36"/>
      <c r="I8" s="36"/>
      <c r="J8" s="36"/>
      <c r="K8" s="36"/>
      <c r="L8" s="36"/>
      <c r="M8" s="36"/>
      <c r="N8" s="36"/>
      <c r="O8" s="36"/>
      <c r="P8" s="36"/>
      <c r="Q8" s="37"/>
    </row>
    <row r="9" spans="1:17" x14ac:dyDescent="0.35">
      <c r="A9" s="38" t="s">
        <v>487</v>
      </c>
      <c r="B9" s="58" t="s">
        <v>488</v>
      </c>
      <c r="C9" s="59" t="s">
        <v>488</v>
      </c>
      <c r="D9" s="58" t="s">
        <v>488</v>
      </c>
      <c r="E9" s="59" t="s">
        <v>488</v>
      </c>
      <c r="F9" s="60"/>
      <c r="G9" s="60"/>
      <c r="H9" s="60"/>
      <c r="I9" s="60"/>
      <c r="J9" s="60"/>
      <c r="K9" s="60"/>
      <c r="L9" s="60"/>
      <c r="M9" s="58" t="s">
        <v>489</v>
      </c>
      <c r="N9" s="58" t="s">
        <v>489</v>
      </c>
      <c r="O9" s="58" t="s">
        <v>489</v>
      </c>
      <c r="P9" s="58" t="s">
        <v>489</v>
      </c>
      <c r="Q9" s="39"/>
    </row>
    <row r="10" spans="1:17" x14ac:dyDescent="0.35">
      <c r="A10" s="38"/>
      <c r="B10" s="61" t="s">
        <v>490</v>
      </c>
      <c r="C10" s="62" t="s">
        <v>491</v>
      </c>
      <c r="D10" s="61" t="s">
        <v>492</v>
      </c>
      <c r="E10" s="62" t="s">
        <v>493</v>
      </c>
      <c r="F10" s="60"/>
      <c r="G10" s="60"/>
      <c r="H10" s="60"/>
      <c r="I10" s="60"/>
      <c r="J10" s="60"/>
      <c r="K10" s="60"/>
      <c r="L10" s="60"/>
      <c r="M10" s="61" t="s">
        <v>490</v>
      </c>
      <c r="N10" s="62" t="s">
        <v>491</v>
      </c>
      <c r="O10" s="61" t="s">
        <v>492</v>
      </c>
      <c r="P10" s="62" t="s">
        <v>493</v>
      </c>
      <c r="Q10" s="39"/>
    </row>
    <row r="11" spans="1:17" x14ac:dyDescent="0.35">
      <c r="A11" s="31" t="s">
        <v>494</v>
      </c>
      <c r="B11" s="40">
        <v>6</v>
      </c>
      <c r="C11" s="41">
        <v>6</v>
      </c>
      <c r="D11" s="40">
        <v>6</v>
      </c>
      <c r="E11" s="41">
        <v>3</v>
      </c>
      <c r="F11" s="42"/>
      <c r="G11" s="42"/>
      <c r="H11" s="42"/>
      <c r="I11" s="42"/>
      <c r="J11" s="42"/>
      <c r="K11" s="42"/>
      <c r="L11" s="42"/>
      <c r="M11" s="40">
        <v>4</v>
      </c>
      <c r="N11" s="41">
        <v>4</v>
      </c>
      <c r="O11" s="40">
        <v>4</v>
      </c>
      <c r="P11" s="41">
        <v>4</v>
      </c>
      <c r="Q11" s="37"/>
    </row>
    <row r="12" spans="1:17" x14ac:dyDescent="0.35">
      <c r="A12" s="31" t="s">
        <v>495</v>
      </c>
      <c r="B12" s="40">
        <v>180</v>
      </c>
      <c r="C12" s="41">
        <v>68</v>
      </c>
      <c r="D12" s="40">
        <v>104</v>
      </c>
      <c r="E12" s="41">
        <v>32</v>
      </c>
      <c r="F12" s="42"/>
      <c r="G12" s="42"/>
      <c r="H12" s="42"/>
      <c r="I12" s="42"/>
      <c r="J12" s="42"/>
      <c r="K12" s="42"/>
      <c r="L12" s="42"/>
      <c r="M12" s="40">
        <v>120</v>
      </c>
      <c r="N12" s="41">
        <v>29</v>
      </c>
      <c r="O12" s="40">
        <v>29</v>
      </c>
      <c r="P12" s="41">
        <v>29</v>
      </c>
      <c r="Q12" s="37"/>
    </row>
    <row r="13" spans="1:17" x14ac:dyDescent="0.35">
      <c r="A13" s="31"/>
      <c r="B13" s="40"/>
      <c r="C13" s="41"/>
      <c r="D13" s="40"/>
      <c r="E13" s="41"/>
      <c r="F13" s="42"/>
      <c r="G13" s="42"/>
      <c r="H13" s="42"/>
      <c r="I13" s="42"/>
      <c r="J13" s="42"/>
      <c r="K13" s="42"/>
      <c r="L13" s="42"/>
      <c r="M13" s="43"/>
      <c r="N13" s="41"/>
      <c r="O13" s="43"/>
      <c r="P13" s="41"/>
      <c r="Q13" s="37"/>
    </row>
    <row r="14" spans="1:17" x14ac:dyDescent="0.35">
      <c r="A14" s="31" t="s">
        <v>496</v>
      </c>
      <c r="B14" s="44">
        <f>B$11/B$12</f>
        <v>3.3333333333333333E-2</v>
      </c>
      <c r="C14" s="45">
        <f t="shared" ref="C14:P14" si="0">C$11/C$12</f>
        <v>8.8235294117647065E-2</v>
      </c>
      <c r="D14" s="44">
        <f t="shared" si="0"/>
        <v>5.7692307692307696E-2</v>
      </c>
      <c r="E14" s="45">
        <f t="shared" si="0"/>
        <v>9.375E-2</v>
      </c>
      <c r="F14" s="46"/>
      <c r="G14" s="46"/>
      <c r="H14" s="46"/>
      <c r="I14" s="46"/>
      <c r="J14" s="46"/>
      <c r="K14" s="46"/>
      <c r="L14" s="46"/>
      <c r="M14" s="44">
        <f t="shared" si="0"/>
        <v>3.3333333333333333E-2</v>
      </c>
      <c r="N14" s="45">
        <f t="shared" si="0"/>
        <v>0.13793103448275862</v>
      </c>
      <c r="O14" s="44">
        <f t="shared" si="0"/>
        <v>0.13793103448275862</v>
      </c>
      <c r="P14" s="45">
        <f t="shared" si="0"/>
        <v>0.13793103448275862</v>
      </c>
      <c r="Q14" s="37"/>
    </row>
    <row r="15" spans="1:17" x14ac:dyDescent="0.35">
      <c r="A15" s="31" t="s">
        <v>530</v>
      </c>
      <c r="B15" s="44">
        <f>1/B14</f>
        <v>30</v>
      </c>
      <c r="C15" s="45">
        <f t="shared" ref="C15:O15" si="1">1/C14</f>
        <v>11.333333333333332</v>
      </c>
      <c r="D15" s="44">
        <f t="shared" si="1"/>
        <v>17.333333333333332</v>
      </c>
      <c r="E15" s="45">
        <f t="shared" si="1"/>
        <v>10.666666666666666</v>
      </c>
      <c r="F15" s="44" t="e">
        <f t="shared" si="1"/>
        <v>#DIV/0!</v>
      </c>
      <c r="G15" s="44" t="e">
        <f t="shared" si="1"/>
        <v>#DIV/0!</v>
      </c>
      <c r="H15" s="44" t="e">
        <f t="shared" si="1"/>
        <v>#DIV/0!</v>
      </c>
      <c r="I15" s="44" t="e">
        <f t="shared" si="1"/>
        <v>#DIV/0!</v>
      </c>
      <c r="J15" s="44" t="e">
        <f t="shared" si="1"/>
        <v>#DIV/0!</v>
      </c>
      <c r="K15" s="44" t="e">
        <f t="shared" si="1"/>
        <v>#DIV/0!</v>
      </c>
      <c r="L15" s="46"/>
      <c r="M15" s="44">
        <f t="shared" si="1"/>
        <v>30</v>
      </c>
      <c r="N15" s="45">
        <f t="shared" ref="N15" si="2">1/N14</f>
        <v>7.25</v>
      </c>
      <c r="O15" s="44">
        <f t="shared" si="1"/>
        <v>7.25</v>
      </c>
      <c r="P15" s="45">
        <f t="shared" ref="P15" si="3">1/P14</f>
        <v>7.25</v>
      </c>
      <c r="Q15" s="37"/>
    </row>
    <row r="16" spans="1:17" x14ac:dyDescent="0.35">
      <c r="A16" s="31" t="s">
        <v>497</v>
      </c>
      <c r="B16" s="47">
        <f>$E$6*B$14</f>
        <v>1</v>
      </c>
      <c r="C16" s="45">
        <f t="shared" ref="C16:P16" si="4">$E$6*C$14</f>
        <v>2.6470588235294121</v>
      </c>
      <c r="D16" s="47">
        <f t="shared" si="4"/>
        <v>1.7307692307692308</v>
      </c>
      <c r="E16" s="45">
        <f t="shared" si="4"/>
        <v>2.8125</v>
      </c>
      <c r="F16" s="46"/>
      <c r="G16" s="46"/>
      <c r="H16" s="46"/>
      <c r="I16" s="46"/>
      <c r="J16" s="46"/>
      <c r="K16" s="46"/>
      <c r="L16" s="46"/>
      <c r="M16" s="47">
        <f t="shared" si="4"/>
        <v>1</v>
      </c>
      <c r="N16" s="45">
        <f t="shared" si="4"/>
        <v>4.1379310344827589</v>
      </c>
      <c r="O16" s="44">
        <f t="shared" si="4"/>
        <v>4.1379310344827589</v>
      </c>
      <c r="P16" s="45">
        <f t="shared" si="4"/>
        <v>4.1379310344827589</v>
      </c>
      <c r="Q16" s="37"/>
    </row>
    <row r="17" spans="1:17" x14ac:dyDescent="0.35">
      <c r="A17" s="31"/>
      <c r="B17" s="48"/>
      <c r="C17" s="41"/>
      <c r="D17" s="43"/>
      <c r="E17" s="41"/>
      <c r="F17" s="42"/>
      <c r="G17" s="42"/>
      <c r="H17" s="42"/>
      <c r="I17" s="42"/>
      <c r="J17" s="42"/>
      <c r="K17" s="42"/>
      <c r="L17" s="42"/>
      <c r="M17" s="48"/>
      <c r="N17" s="41"/>
      <c r="O17" s="40"/>
      <c r="P17" s="41"/>
      <c r="Q17" s="37"/>
    </row>
    <row r="18" spans="1:17" x14ac:dyDescent="0.35">
      <c r="A18" s="31" t="s">
        <v>529</v>
      </c>
      <c r="B18" s="40">
        <v>1</v>
      </c>
      <c r="C18" s="41">
        <v>1</v>
      </c>
      <c r="D18" s="40">
        <v>1</v>
      </c>
      <c r="E18" s="41">
        <v>3</v>
      </c>
      <c r="F18" s="42"/>
      <c r="G18" s="42"/>
      <c r="H18" s="42"/>
      <c r="I18" s="42"/>
      <c r="J18" s="42"/>
      <c r="K18" s="42"/>
      <c r="L18" s="42"/>
      <c r="M18" s="40">
        <v>1</v>
      </c>
      <c r="N18" s="41">
        <v>1</v>
      </c>
      <c r="O18" s="40">
        <v>1</v>
      </c>
      <c r="P18" s="41">
        <v>1</v>
      </c>
      <c r="Q18" s="37"/>
    </row>
    <row r="19" spans="1:17" ht="16" thickBot="1" x14ac:dyDescent="0.4">
      <c r="A19" s="31"/>
      <c r="B19" s="40"/>
      <c r="C19" s="41"/>
      <c r="D19" s="40"/>
      <c r="E19" s="41"/>
      <c r="F19" s="42"/>
      <c r="G19" s="42"/>
      <c r="H19" s="42"/>
      <c r="I19" s="42"/>
      <c r="J19" s="42"/>
      <c r="K19" s="42"/>
      <c r="L19" s="42"/>
      <c r="M19" s="43"/>
      <c r="N19" s="41"/>
      <c r="O19" s="43"/>
      <c r="P19" s="41"/>
      <c r="Q19" s="37"/>
    </row>
    <row r="20" spans="1:17" ht="16" thickBot="1" x14ac:dyDescent="0.4">
      <c r="A20" s="31" t="s">
        <v>498</v>
      </c>
      <c r="B20" s="49">
        <f>ROUND($E$6*B$14+B$18,0)</f>
        <v>2</v>
      </c>
      <c r="C20" s="49">
        <f>ROUND($E$6*C$14+C$18,0)</f>
        <v>4</v>
      </c>
      <c r="D20" s="49">
        <f>ROUND($E$6*D$14+D$18,0)</f>
        <v>3</v>
      </c>
      <c r="E20" s="49">
        <f>ROUND($E$6*E$14+E$18,0)</f>
        <v>6</v>
      </c>
      <c r="F20" s="50"/>
      <c r="G20" s="50"/>
      <c r="H20" s="50"/>
      <c r="I20" s="50"/>
      <c r="J20" s="50"/>
      <c r="K20" s="50"/>
      <c r="L20" s="51"/>
      <c r="M20" s="49">
        <f>ROUND($E$6*M$14+M$18,0)</f>
        <v>2</v>
      </c>
      <c r="N20" s="49">
        <f>ROUND($E$6*N$14+N$18,0)</f>
        <v>5</v>
      </c>
      <c r="O20" s="49">
        <f>ROUND($E$6*O$14+O$18,0)</f>
        <v>5</v>
      </c>
      <c r="P20" s="49">
        <f>ROUND($E$6*P$14+P$18,0)</f>
        <v>5</v>
      </c>
      <c r="Q20" s="37"/>
    </row>
    <row r="21" spans="1:17" ht="16" thickBot="1" x14ac:dyDescent="0.4">
      <c r="A21" s="52"/>
      <c r="B21" s="53"/>
      <c r="C21" s="53"/>
      <c r="D21" s="53"/>
      <c r="E21" s="53"/>
      <c r="F21" s="53"/>
      <c r="G21" s="53"/>
      <c r="H21" s="53"/>
      <c r="I21" s="53"/>
      <c r="J21" s="53"/>
      <c r="K21" s="53"/>
      <c r="L21" s="54"/>
      <c r="M21" s="53"/>
      <c r="N21" s="53"/>
      <c r="O21" s="53"/>
      <c r="P21" s="53"/>
      <c r="Q21" s="55"/>
    </row>
    <row r="23" spans="1:17" x14ac:dyDescent="0.35">
      <c r="A23" s="203" t="s">
        <v>499</v>
      </c>
      <c r="B23" s="203"/>
      <c r="C23" s="203"/>
      <c r="D23" s="203"/>
      <c r="E23" s="203"/>
      <c r="F23" s="203"/>
      <c r="G23" s="203"/>
      <c r="H23" s="203"/>
      <c r="I23" s="203"/>
      <c r="J23" s="203"/>
      <c r="K23" s="203"/>
      <c r="L23" s="203"/>
      <c r="M23" s="203"/>
      <c r="N23" s="203"/>
      <c r="O23" s="203"/>
      <c r="P23" s="203"/>
      <c r="Q23" s="203"/>
    </row>
    <row r="24" spans="1:17" x14ac:dyDescent="0.35">
      <c r="A24" s="203" t="s">
        <v>500</v>
      </c>
      <c r="B24" s="203"/>
      <c r="C24" s="203"/>
      <c r="D24" s="203"/>
      <c r="E24" s="203"/>
      <c r="F24" s="203"/>
      <c r="G24" s="203"/>
      <c r="H24" s="203"/>
      <c r="I24" s="203"/>
      <c r="J24" s="203"/>
      <c r="K24" s="203"/>
      <c r="L24" s="203"/>
      <c r="M24" s="203"/>
      <c r="N24" s="203"/>
      <c r="O24" s="203"/>
      <c r="P24" s="203"/>
      <c r="Q24" s="203"/>
    </row>
    <row r="25" spans="1:17" x14ac:dyDescent="0.35">
      <c r="A25" t="s">
        <v>501</v>
      </c>
    </row>
    <row r="26" spans="1:17" x14ac:dyDescent="0.35">
      <c r="A26" t="s">
        <v>502</v>
      </c>
    </row>
    <row r="33" spans="1:13" ht="16" customHeight="1" x14ac:dyDescent="0.35">
      <c r="A33" t="s">
        <v>503</v>
      </c>
    </row>
    <row r="34" spans="1:13" ht="16" customHeight="1" x14ac:dyDescent="0.35"/>
    <row r="35" spans="1:13" x14ac:dyDescent="0.35">
      <c r="A35" t="s">
        <v>504</v>
      </c>
      <c r="B35" t="s">
        <v>505</v>
      </c>
      <c r="C35" t="s">
        <v>531</v>
      </c>
      <c r="D35" t="s">
        <v>529</v>
      </c>
      <c r="E35" t="s">
        <v>654</v>
      </c>
      <c r="F35" t="s">
        <v>506</v>
      </c>
      <c r="G35" t="s">
        <v>507</v>
      </c>
      <c r="H35" t="s">
        <v>508</v>
      </c>
      <c r="I35" t="s">
        <v>509</v>
      </c>
      <c r="J35" t="s">
        <v>510</v>
      </c>
      <c r="K35" t="s">
        <v>511</v>
      </c>
      <c r="L35" t="s">
        <v>512</v>
      </c>
      <c r="M35" t="s">
        <v>671</v>
      </c>
    </row>
    <row r="36" spans="1:13" x14ac:dyDescent="0.35">
      <c r="A36" t="s">
        <v>513</v>
      </c>
      <c r="B36" t="s">
        <v>102</v>
      </c>
      <c r="C36">
        <f ca="1">IF(ListeStudiengaenge[[#This Row],[Studiengangkürzel]]&lt;&gt;"",INDIRECT(CONCATENATE("$",ListeStudiengaenge[[#This Row],[StudiengangsTyp]],"$15")),"")</f>
        <v>30</v>
      </c>
      <c r="D36">
        <f ca="1">IF(ListeStudiengaenge[[#This Row],[Studiengangkürzel]]&lt;&gt;"",INDIRECT(CONCATENATE("$",ListeStudiengaenge[[#This Row],[StudiengangsTyp]],"$18")),"")</f>
        <v>1</v>
      </c>
      <c r="E36" s="13" t="s">
        <v>796</v>
      </c>
      <c r="F36" t="e">
        <f ca="1">IF(ListeStudiengaenge[[#This Row],[SemesterUmfang]]&lt;&gt;"",INDIRECT(CONCATENATE("$",ListeStudiengaenge[[#This Row],[AnsprechpartnerZPA]],"$14")),"")</f>
        <v>#REF!</v>
      </c>
      <c r="G36" t="e">
        <f ca="1">IF(ListeStudiengaenge[[#This Row],[Basis-Einstufungs-Fachsemester]]&lt;&gt;"",INDIRECT(CONCATENATE("$",ListeStudiengaenge[[#This Row],[Spalte5]],"$14")),"")</f>
        <v>#REF!</v>
      </c>
      <c r="H36" t="e">
        <f ca="1">IF(ListeStudiengaenge[[#This Row],[AnsprechpartnerZPA]]&lt;&gt;"",INDIRECT(CONCATENATE("$",ListeStudiengaenge[[#This Row],[Spalte4]],"$14")),"")</f>
        <v>#REF!</v>
      </c>
      <c r="I36" t="e">
        <f ca="1">IF(ListeStudiengaenge[[#This Row],[Spalte5]]&lt;&gt;"",INDIRECT(CONCATENATE("$",ListeStudiengaenge[[#This Row],[Spalte3]],"$14")),"")</f>
        <v>#REF!</v>
      </c>
      <c r="J36" t="e">
        <f ca="1">IF(ListeStudiengaenge[[#This Row],[Spalte4]]&lt;&gt;"",INDIRECT(CONCATENATE("$",ListeStudiengaenge[[#This Row],[Spalte2]],"$14")),"")</f>
        <v>#REF!</v>
      </c>
      <c r="K36" t="str">
        <f ca="1">IF(AND(ListeStudiengaenge[[#This Row],[Studiengangkürzel]]&lt;&gt;"",OR(ListeStudiengaenge[[#This Row],[StudiengangsTyp]]="D",ListeStudiengaenge[[#This Row],[StudiengangsTyp]]="O")),INDIRECT(CONCATENATE("Z14S",CODE(ListeStudiengaenge[[#This Row],[StudiengangsTyp]])-63),FALSE),"")</f>
        <v/>
      </c>
      <c r="L36" t="str">
        <f ca="1">IF(AND(ListeStudiengaenge[[#This Row],[Studiengangkürzel]]&lt;&gt;"",OR(ListeStudiengaenge[[#This Row],[StudiengangsTyp]]="D",ListeStudiengaenge[[#This Row],[StudiengangsTyp]]="O")),INDIRECT(CONCATENATE("Z18S",CODE(ListeStudiengaenge[[#This Row],[StudiengangsTyp]])-63),FALSE),"")</f>
        <v/>
      </c>
      <c r="M36" s="18" t="s">
        <v>674</v>
      </c>
    </row>
    <row r="37" spans="1:13" x14ac:dyDescent="0.35">
      <c r="A37" t="s">
        <v>514</v>
      </c>
      <c r="B37" t="s">
        <v>515</v>
      </c>
      <c r="C37">
        <f ca="1">IF(ListeStudiengaenge[[#This Row],[Studiengangkürzel]]&lt;&gt;"",INDIRECT(CONCATENATE("$",ListeStudiengaenge[[#This Row],[StudiengangsTyp]],"$15")),"")</f>
        <v>30</v>
      </c>
      <c r="D37">
        <f ca="1">IF(ListeStudiengaenge[[#This Row],[Studiengangkürzel]]&lt;&gt;"",INDIRECT(CONCATENATE("$",ListeStudiengaenge[[#This Row],[StudiengangsTyp]],"$18")),"")</f>
        <v>1</v>
      </c>
      <c r="E37" s="13" t="s">
        <v>796</v>
      </c>
      <c r="F37" t="e">
        <f ca="1">IF(ListeStudiengaenge[[#This Row],[SemesterUmfang]]&lt;&gt;"",INDIRECT(CONCATENATE("$",ListeStudiengaenge[[#This Row],[AnsprechpartnerZPA]],"$14")),"")</f>
        <v>#REF!</v>
      </c>
      <c r="G37" t="e">
        <f ca="1">IF(ListeStudiengaenge[[#This Row],[Basis-Einstufungs-Fachsemester]]&lt;&gt;"",INDIRECT(CONCATENATE("$",ListeStudiengaenge[[#This Row],[Spalte5]],"$14")),"")</f>
        <v>#REF!</v>
      </c>
      <c r="H37" t="e">
        <f ca="1">IF(ListeStudiengaenge[[#This Row],[AnsprechpartnerZPA]]&lt;&gt;"",INDIRECT(CONCATENATE("$",ListeStudiengaenge[[#This Row],[Spalte4]],"$14")),"")</f>
        <v>#REF!</v>
      </c>
      <c r="I37" t="e">
        <f ca="1">IF(ListeStudiengaenge[[#This Row],[Spalte5]]&lt;&gt;"",INDIRECT(CONCATENATE("$",ListeStudiengaenge[[#This Row],[Spalte3]],"$14")),"")</f>
        <v>#REF!</v>
      </c>
      <c r="J37" t="e">
        <f ca="1">IF(ListeStudiengaenge[[#This Row],[Spalte4]]&lt;&gt;"",INDIRECT(CONCATENATE("$",ListeStudiengaenge[[#This Row],[Spalte2]],"$14")),"")</f>
        <v>#REF!</v>
      </c>
      <c r="K37" t="str">
        <f ca="1">IF(AND(ListeStudiengaenge[[#This Row],[Studiengangkürzel]]&lt;&gt;"",OR(ListeStudiengaenge[[#This Row],[StudiengangsTyp]]="D",ListeStudiengaenge[[#This Row],[StudiengangsTyp]]="O")),INDIRECT(CONCATENATE("Z14S",CODE(ListeStudiengaenge[[#This Row],[StudiengangsTyp]])-63),FALSE),"")</f>
        <v/>
      </c>
      <c r="L37" t="str">
        <f ca="1">IF(AND(ListeStudiengaenge[[#This Row],[Studiengangkürzel]]&lt;&gt;"",OR(ListeStudiengaenge[[#This Row],[StudiengangsTyp]]="D",ListeStudiengaenge[[#This Row],[StudiengangsTyp]]="O")),INDIRECT(CONCATENATE("Z18S",CODE(ListeStudiengaenge[[#This Row],[StudiengangsTyp]])-63),FALSE),"")</f>
        <v/>
      </c>
      <c r="M37" s="18" t="s">
        <v>674</v>
      </c>
    </row>
    <row r="38" spans="1:13" x14ac:dyDescent="0.35">
      <c r="A38" t="s">
        <v>516</v>
      </c>
      <c r="B38" t="s">
        <v>515</v>
      </c>
      <c r="C38">
        <f ca="1">IF(ListeStudiengaenge[[#This Row],[Studiengangkürzel]]&lt;&gt;"",INDIRECT(CONCATENATE("$",ListeStudiengaenge[[#This Row],[StudiengangsTyp]],"$15")),"")</f>
        <v>30</v>
      </c>
      <c r="D38">
        <f ca="1">IF(ListeStudiengaenge[[#This Row],[Studiengangkürzel]]&lt;&gt;"",INDIRECT(CONCATENATE("$",ListeStudiengaenge[[#This Row],[StudiengangsTyp]],"$18")),"")</f>
        <v>1</v>
      </c>
      <c r="E38" s="13" t="s">
        <v>797</v>
      </c>
      <c r="F38" t="e">
        <f ca="1">IF(ListeStudiengaenge[[#This Row],[SemesterUmfang]]&lt;&gt;"",INDIRECT(CONCATENATE("$",ListeStudiengaenge[[#This Row],[AnsprechpartnerZPA]],"$14")),"")</f>
        <v>#REF!</v>
      </c>
      <c r="G38" t="e">
        <f ca="1">IF(ListeStudiengaenge[[#This Row],[Basis-Einstufungs-Fachsemester]]&lt;&gt;"",INDIRECT(CONCATENATE("$",ListeStudiengaenge[[#This Row],[Spalte5]],"$14")),"")</f>
        <v>#REF!</v>
      </c>
      <c r="H38" t="e">
        <f ca="1">IF(ListeStudiengaenge[[#This Row],[AnsprechpartnerZPA]]&lt;&gt;"",INDIRECT(CONCATENATE("$",ListeStudiengaenge[[#This Row],[Spalte4]],"$14")),"")</f>
        <v>#REF!</v>
      </c>
      <c r="I38" t="e">
        <f ca="1">IF(ListeStudiengaenge[[#This Row],[Spalte5]]&lt;&gt;"",INDIRECT(CONCATENATE("$",ListeStudiengaenge[[#This Row],[Spalte3]],"$14")),"")</f>
        <v>#REF!</v>
      </c>
      <c r="J38" t="e">
        <f ca="1">IF(ListeStudiengaenge[[#This Row],[Spalte4]]&lt;&gt;"",INDIRECT(CONCATENATE("$",ListeStudiengaenge[[#This Row],[Spalte2]],"$14")),"")</f>
        <v>#REF!</v>
      </c>
      <c r="K38" t="str">
        <f ca="1">IF(AND(ListeStudiengaenge[[#This Row],[Studiengangkürzel]]&lt;&gt;"",OR(ListeStudiengaenge[[#This Row],[StudiengangsTyp]]="D",ListeStudiengaenge[[#This Row],[StudiengangsTyp]]="O")),INDIRECT(CONCATENATE("Z14S",CODE(ListeStudiengaenge[[#This Row],[StudiengangsTyp]])-63),FALSE),"")</f>
        <v/>
      </c>
      <c r="L38" t="str">
        <f ca="1">IF(AND(ListeStudiengaenge[[#This Row],[Studiengangkürzel]]&lt;&gt;"",OR(ListeStudiengaenge[[#This Row],[StudiengangsTyp]]="D",ListeStudiengaenge[[#This Row],[StudiengangsTyp]]="O")),INDIRECT(CONCATENATE("Z18S",CODE(ListeStudiengaenge[[#This Row],[StudiengangsTyp]])-63),FALSE),"")</f>
        <v/>
      </c>
      <c r="M38" s="18" t="s">
        <v>674</v>
      </c>
    </row>
    <row r="39" spans="1:13" x14ac:dyDescent="0.35">
      <c r="A39" t="s">
        <v>652</v>
      </c>
      <c r="B39" t="s">
        <v>104</v>
      </c>
      <c r="C39">
        <f ca="1">IF(ListeStudiengaenge[[#This Row],[Studiengangkürzel]]&lt;&gt;"",INDIRECT(CONCATENATE("$",ListeStudiengaenge[[#This Row],[StudiengangsTyp]],"$15")),"")</f>
        <v>17.333333333333332</v>
      </c>
      <c r="D39">
        <f ca="1">IF(ListeStudiengaenge[[#This Row],[Studiengangkürzel]]&lt;&gt;"",INDIRECT(CONCATENATE("$",ListeStudiengaenge[[#This Row],[StudiengangsTyp]],"$18")),"")</f>
        <v>1</v>
      </c>
      <c r="E39" s="13" t="s">
        <v>820</v>
      </c>
      <c r="F39" t="e">
        <f ca="1">IF(ListeStudiengaenge[[#This Row],[SemesterUmfang]]&lt;&gt;"",INDIRECT(CONCATENATE("$",ListeStudiengaenge[[#This Row],[AnsprechpartnerZPA]],"$14")),"")</f>
        <v>#REF!</v>
      </c>
      <c r="G39" t="e">
        <f ca="1">IF(ListeStudiengaenge[[#This Row],[Basis-Einstufungs-Fachsemester]]&lt;&gt;"",INDIRECT(CONCATENATE("$",ListeStudiengaenge[[#This Row],[Spalte5]],"$14")),"")</f>
        <v>#REF!</v>
      </c>
      <c r="H39" t="e">
        <f ca="1">IF(ListeStudiengaenge[[#This Row],[AnsprechpartnerZPA]]&lt;&gt;"",INDIRECT(CONCATENATE("$",ListeStudiengaenge[[#This Row],[Spalte4]],"$14")),"")</f>
        <v>#REF!</v>
      </c>
      <c r="I39" t="e">
        <f ca="1">IF(ListeStudiengaenge[[#This Row],[Spalte5]]&lt;&gt;"",INDIRECT(CONCATENATE("$",ListeStudiengaenge[[#This Row],[Spalte3]],"$14")),"")</f>
        <v>#REF!</v>
      </c>
      <c r="J39" t="e">
        <f ca="1">IF(ListeStudiengaenge[[#This Row],[Spalte4]]&lt;&gt;"",INDIRECT(CONCATENATE("$",ListeStudiengaenge[[#This Row],[Spalte2]],"$14")),"")</f>
        <v>#REF!</v>
      </c>
      <c r="K39">
        <f ca="1">IF(AND(ListeStudiengaenge[[#This Row],[Studiengangkürzel]]&lt;&gt;"",OR(ListeStudiengaenge[[#This Row],[StudiengangsTyp]]="D",ListeStudiengaenge[[#This Row],[StudiengangsTyp]]="O")),INDIRECT(CONCATENATE("Z14S",CODE(ListeStudiengaenge[[#This Row],[StudiengangsTyp]])-63),FALSE),"")</f>
        <v>9.375E-2</v>
      </c>
      <c r="L39">
        <f ca="1">IF(AND(ListeStudiengaenge[[#This Row],[Studiengangkürzel]]&lt;&gt;"",OR(ListeStudiengaenge[[#This Row],[StudiengangsTyp]]="D",ListeStudiengaenge[[#This Row],[StudiengangsTyp]]="O")),INDIRECT(CONCATENATE("Z18S",CODE(ListeStudiengaenge[[#This Row],[StudiengangsTyp]])-63),FALSE),"")</f>
        <v>3</v>
      </c>
      <c r="M39" s="18" t="s">
        <v>674</v>
      </c>
    </row>
    <row r="40" spans="1:13" x14ac:dyDescent="0.35">
      <c r="A40" t="s">
        <v>653</v>
      </c>
      <c r="B40" t="s">
        <v>517</v>
      </c>
      <c r="C40">
        <f ca="1">IF(ListeStudiengaenge[[#This Row],[Studiengangkürzel]]&lt;&gt;"",INDIRECT(CONCATENATE("$",ListeStudiengaenge[[#This Row],[StudiengangsTyp]],"$15")),"")</f>
        <v>7.25</v>
      </c>
      <c r="D40">
        <f ca="1">IF(ListeStudiengaenge[[#This Row],[Studiengangkürzel]]&lt;&gt;"",INDIRECT(CONCATENATE("$",ListeStudiengaenge[[#This Row],[StudiengangsTyp]],"$18")),"")</f>
        <v>1</v>
      </c>
      <c r="E40" s="13" t="s">
        <v>820</v>
      </c>
      <c r="F40" t="e">
        <f ca="1">IF(ListeStudiengaenge[[#This Row],[SemesterUmfang]]&lt;&gt;"",INDIRECT(CONCATENATE("$",ListeStudiengaenge[[#This Row],[AnsprechpartnerZPA]],"$14")),"")</f>
        <v>#REF!</v>
      </c>
      <c r="G40" t="e">
        <f ca="1">IF(ListeStudiengaenge[[#This Row],[Basis-Einstufungs-Fachsemester]]&lt;&gt;"",INDIRECT(CONCATENATE("$",ListeStudiengaenge[[#This Row],[Spalte5]],"$14")),"")</f>
        <v>#REF!</v>
      </c>
      <c r="H40" t="e">
        <f ca="1">IF(ListeStudiengaenge[[#This Row],[AnsprechpartnerZPA]]&lt;&gt;"",INDIRECT(CONCATENATE("$",ListeStudiengaenge[[#This Row],[Spalte4]],"$14")),"")</f>
        <v>#REF!</v>
      </c>
      <c r="I40" t="e">
        <f ca="1">IF(ListeStudiengaenge[[#This Row],[Spalte5]]&lt;&gt;"",INDIRECT(CONCATENATE("$",ListeStudiengaenge[[#This Row],[Spalte3]],"$14")),"")</f>
        <v>#REF!</v>
      </c>
      <c r="J40" t="e">
        <f ca="1">IF(ListeStudiengaenge[[#This Row],[Spalte4]]&lt;&gt;"",INDIRECT(CONCATENATE("$",ListeStudiengaenge[[#This Row],[Spalte2]],"$14")),"")</f>
        <v>#REF!</v>
      </c>
      <c r="K40">
        <f ca="1">IF(AND(ListeStudiengaenge[[#This Row],[Studiengangkürzel]]&lt;&gt;"",OR(ListeStudiengaenge[[#This Row],[StudiengangsTyp]]="D",ListeStudiengaenge[[#This Row],[StudiengangsTyp]]="O")),INDIRECT(CONCATENATE("Z14S",CODE(ListeStudiengaenge[[#This Row],[StudiengangsTyp]])-63),FALSE),"")</f>
        <v>0.13793103448275862</v>
      </c>
      <c r="L40">
        <f ca="1">IF(AND(ListeStudiengaenge[[#This Row],[Studiengangkürzel]]&lt;&gt;"",OR(ListeStudiengaenge[[#This Row],[StudiengangsTyp]]="D",ListeStudiengaenge[[#This Row],[StudiengangsTyp]]="O")),INDIRECT(CONCATENATE("Z18S",CODE(ListeStudiengaenge[[#This Row],[StudiengangsTyp]])-63),FALSE),"")</f>
        <v>1</v>
      </c>
      <c r="M40" s="18" t="s">
        <v>674</v>
      </c>
    </row>
    <row r="41" spans="1:13" x14ac:dyDescent="0.35">
      <c r="A41" t="s">
        <v>519</v>
      </c>
      <c r="B41" t="s">
        <v>103</v>
      </c>
      <c r="C41">
        <f ca="1">IF(ListeStudiengaenge[[#This Row],[Studiengangkürzel]]&lt;&gt;"",INDIRECT(CONCATENATE("$",ListeStudiengaenge[[#This Row],[StudiengangsTyp]],"$15")),"")</f>
        <v>11.333333333333332</v>
      </c>
      <c r="D41">
        <f ca="1">IF(ListeStudiengaenge[[#This Row],[Studiengangkürzel]]&lt;&gt;"",INDIRECT(CONCATENATE("$",ListeStudiengaenge[[#This Row],[StudiengangsTyp]],"$18")),"")</f>
        <v>1</v>
      </c>
      <c r="E41" s="13" t="s">
        <v>820</v>
      </c>
      <c r="F41" t="e">
        <f ca="1">IF(ListeStudiengaenge[[#This Row],[SemesterUmfang]]&lt;&gt;"",INDIRECT(CONCATENATE("$",ListeStudiengaenge[[#This Row],[AnsprechpartnerZPA]],"$14")),"")</f>
        <v>#REF!</v>
      </c>
      <c r="G41" t="e">
        <f ca="1">IF(ListeStudiengaenge[[#This Row],[Basis-Einstufungs-Fachsemester]]&lt;&gt;"",INDIRECT(CONCATENATE("$",ListeStudiengaenge[[#This Row],[Spalte5]],"$14")),"")</f>
        <v>#REF!</v>
      </c>
      <c r="H41" t="e">
        <f ca="1">IF(ListeStudiengaenge[[#This Row],[AnsprechpartnerZPA]]&lt;&gt;"",INDIRECT(CONCATENATE("$",ListeStudiengaenge[[#This Row],[Spalte4]],"$14")),"")</f>
        <v>#REF!</v>
      </c>
      <c r="I41" t="e">
        <f ca="1">IF(ListeStudiengaenge[[#This Row],[Spalte5]]&lt;&gt;"",INDIRECT(CONCATENATE("$",ListeStudiengaenge[[#This Row],[Spalte3]],"$14")),"")</f>
        <v>#REF!</v>
      </c>
      <c r="J41" t="e">
        <f ca="1">IF(ListeStudiengaenge[[#This Row],[Spalte4]]&lt;&gt;"",INDIRECT(CONCATENATE("$",ListeStudiengaenge[[#This Row],[Spalte2]],"$14")),"")</f>
        <v>#REF!</v>
      </c>
      <c r="K41" t="str">
        <f ca="1">IF(AND(ListeStudiengaenge[[#This Row],[Studiengangkürzel]]&lt;&gt;"",OR(ListeStudiengaenge[[#This Row],[StudiengangsTyp]]="D",ListeStudiengaenge[[#This Row],[StudiengangsTyp]]="O")),INDIRECT(CONCATENATE("Z14S",CODE(ListeStudiengaenge[[#This Row],[StudiengangsTyp]])-63),FALSE),"")</f>
        <v/>
      </c>
      <c r="L41" t="str">
        <f ca="1">IF(AND(ListeStudiengaenge[[#This Row],[Studiengangkürzel]]&lt;&gt;"",OR(ListeStudiengaenge[[#This Row],[StudiengangsTyp]]="D",ListeStudiengaenge[[#This Row],[StudiengangsTyp]]="O")),INDIRECT(CONCATENATE("Z18S",CODE(ListeStudiengaenge[[#This Row],[StudiengangsTyp]])-63),FALSE),"")</f>
        <v/>
      </c>
      <c r="M41" s="18" t="s">
        <v>674</v>
      </c>
    </row>
    <row r="42" spans="1:13" x14ac:dyDescent="0.35">
      <c r="A42" t="s">
        <v>520</v>
      </c>
      <c r="B42" t="s">
        <v>518</v>
      </c>
      <c r="C42">
        <f ca="1">IF(ListeStudiengaenge[[#This Row],[Studiengangkürzel]]&lt;&gt;"",INDIRECT(CONCATENATE("$",ListeStudiengaenge[[#This Row],[StudiengangsTyp]],"$15")),"")</f>
        <v>7.25</v>
      </c>
      <c r="D42">
        <f ca="1">IF(ListeStudiengaenge[[#This Row],[Studiengangkürzel]]&lt;&gt;"",INDIRECT(CONCATENATE("$",ListeStudiengaenge[[#This Row],[StudiengangsTyp]],"$18")),"")</f>
        <v>1</v>
      </c>
      <c r="E42" s="13" t="s">
        <v>820</v>
      </c>
      <c r="F42" t="e">
        <f ca="1">IF(ListeStudiengaenge[[#This Row],[SemesterUmfang]]&lt;&gt;"",INDIRECT(CONCATENATE("$",ListeStudiengaenge[[#This Row],[AnsprechpartnerZPA]],"$14")),"")</f>
        <v>#REF!</v>
      </c>
      <c r="G42" t="e">
        <f ca="1">IF(ListeStudiengaenge[[#This Row],[Basis-Einstufungs-Fachsemester]]&lt;&gt;"",INDIRECT(CONCATENATE("$",ListeStudiengaenge[[#This Row],[Spalte5]],"$14")),"")</f>
        <v>#REF!</v>
      </c>
      <c r="H42" t="e">
        <f ca="1">IF(ListeStudiengaenge[[#This Row],[AnsprechpartnerZPA]]&lt;&gt;"",INDIRECT(CONCATENATE("$",ListeStudiengaenge[[#This Row],[Spalte4]],"$14")),"")</f>
        <v>#REF!</v>
      </c>
      <c r="I42" t="e">
        <f ca="1">IF(ListeStudiengaenge[[#This Row],[Spalte5]]&lt;&gt;"",INDIRECT(CONCATENATE("$",ListeStudiengaenge[[#This Row],[Spalte3]],"$14")),"")</f>
        <v>#REF!</v>
      </c>
      <c r="J42" t="e">
        <f ca="1">IF(ListeStudiengaenge[[#This Row],[Spalte4]]&lt;&gt;"",INDIRECT(CONCATENATE("$",ListeStudiengaenge[[#This Row],[Spalte2]],"$14")),"")</f>
        <v>#REF!</v>
      </c>
      <c r="K42" t="str">
        <f ca="1">IF(AND(ListeStudiengaenge[[#This Row],[Studiengangkürzel]]&lt;&gt;"",OR(ListeStudiengaenge[[#This Row],[StudiengangsTyp]]="D",ListeStudiengaenge[[#This Row],[StudiengangsTyp]]="O")),INDIRECT(CONCATENATE("Z14S",CODE(ListeStudiengaenge[[#This Row],[StudiengangsTyp]])-63),FALSE),"")</f>
        <v/>
      </c>
      <c r="L42" t="str">
        <f ca="1">IF(AND(ListeStudiengaenge[[#This Row],[Studiengangkürzel]]&lt;&gt;"",OR(ListeStudiengaenge[[#This Row],[StudiengangsTyp]]="D",ListeStudiengaenge[[#This Row],[StudiengangsTyp]]="O")),INDIRECT(CONCATENATE("Z18S",CODE(ListeStudiengaenge[[#This Row],[StudiengangsTyp]])-63),FALSE),"")</f>
        <v/>
      </c>
      <c r="M42" s="18" t="s">
        <v>674</v>
      </c>
    </row>
    <row r="43" spans="1:13" x14ac:dyDescent="0.35">
      <c r="A43" t="s">
        <v>521</v>
      </c>
      <c r="B43" t="s">
        <v>515</v>
      </c>
      <c r="C43">
        <f ca="1">IF(ListeStudiengaenge[[#This Row],[Studiengangkürzel]]&lt;&gt;"",INDIRECT(CONCATENATE("$",ListeStudiengaenge[[#This Row],[StudiengangsTyp]],"$15")),"")</f>
        <v>30</v>
      </c>
      <c r="D43">
        <f ca="1">IF(ListeStudiengaenge[[#This Row],[Studiengangkürzel]]&lt;&gt;"",INDIRECT(CONCATENATE("$",ListeStudiengaenge[[#This Row],[StudiengangsTyp]],"$18")),"")</f>
        <v>1</v>
      </c>
      <c r="E43" s="13" t="s">
        <v>797</v>
      </c>
      <c r="F43" t="e">
        <f ca="1">IF(ListeStudiengaenge[[#This Row],[SemesterUmfang]]&lt;&gt;"",INDIRECT(CONCATENATE("$",ListeStudiengaenge[[#This Row],[AnsprechpartnerZPA]],"$14")),"")</f>
        <v>#REF!</v>
      </c>
      <c r="G43" t="e">
        <f ca="1">IF(ListeStudiengaenge[[#This Row],[Basis-Einstufungs-Fachsemester]]&lt;&gt;"",INDIRECT(CONCATENATE("$",ListeStudiengaenge[[#This Row],[Spalte5]],"$14")),"")</f>
        <v>#REF!</v>
      </c>
      <c r="H43" t="e">
        <f ca="1">IF(ListeStudiengaenge[[#This Row],[AnsprechpartnerZPA]]&lt;&gt;"",INDIRECT(CONCATENATE("$",ListeStudiengaenge[[#This Row],[Spalte4]],"$14")),"")</f>
        <v>#REF!</v>
      </c>
      <c r="I43" t="e">
        <f ca="1">IF(ListeStudiengaenge[[#This Row],[Spalte5]]&lt;&gt;"",INDIRECT(CONCATENATE("$",ListeStudiengaenge[[#This Row],[Spalte3]],"$14")),"")</f>
        <v>#REF!</v>
      </c>
      <c r="J43" t="e">
        <f ca="1">IF(ListeStudiengaenge[[#This Row],[Spalte4]]&lt;&gt;"",INDIRECT(CONCATENATE("$",ListeStudiengaenge[[#This Row],[Spalte2]],"$14")),"")</f>
        <v>#REF!</v>
      </c>
      <c r="K43" t="str">
        <f ca="1">IF(AND(ListeStudiengaenge[[#This Row],[Studiengangkürzel]]&lt;&gt;"",OR(ListeStudiengaenge[[#This Row],[StudiengangsTyp]]="D",ListeStudiengaenge[[#This Row],[StudiengangsTyp]]="O")),INDIRECT(CONCATENATE("Z14S",CODE(ListeStudiengaenge[[#This Row],[StudiengangsTyp]])-63),FALSE),"")</f>
        <v/>
      </c>
      <c r="L43" t="str">
        <f ca="1">IF(AND(ListeStudiengaenge[[#This Row],[Studiengangkürzel]]&lt;&gt;"",OR(ListeStudiengaenge[[#This Row],[StudiengangsTyp]]="D",ListeStudiengaenge[[#This Row],[StudiengangsTyp]]="O")),INDIRECT(CONCATENATE("Z18S",CODE(ListeStudiengaenge[[#This Row],[StudiengangsTyp]])-63),FALSE),"")</f>
        <v/>
      </c>
      <c r="M43" s="18" t="s">
        <v>686</v>
      </c>
    </row>
    <row r="44" spans="1:13" x14ac:dyDescent="0.35">
      <c r="A44" t="s">
        <v>522</v>
      </c>
      <c r="B44" t="s">
        <v>515</v>
      </c>
      <c r="C44">
        <f ca="1">IF(ListeStudiengaenge[[#This Row],[Studiengangkürzel]]&lt;&gt;"",INDIRECT(CONCATENATE("$",ListeStudiengaenge[[#This Row],[StudiengangsTyp]],"$15")),"")</f>
        <v>30</v>
      </c>
      <c r="D44">
        <f ca="1">IF(ListeStudiengaenge[[#This Row],[Studiengangkürzel]]&lt;&gt;"",INDIRECT(CONCATENATE("$",ListeStudiengaenge[[#This Row],[StudiengangsTyp]],"$18")),"")</f>
        <v>1</v>
      </c>
      <c r="E44" s="13" t="s">
        <v>797</v>
      </c>
      <c r="F44" t="e">
        <f ca="1">IF(ListeStudiengaenge[[#This Row],[SemesterUmfang]]&lt;&gt;"",INDIRECT(CONCATENATE("$",ListeStudiengaenge[[#This Row],[AnsprechpartnerZPA]],"$14")),"")</f>
        <v>#REF!</v>
      </c>
      <c r="G44" t="e">
        <f ca="1">IF(ListeStudiengaenge[[#This Row],[Basis-Einstufungs-Fachsemester]]&lt;&gt;"",INDIRECT(CONCATENATE("$",ListeStudiengaenge[[#This Row],[Spalte5]],"$14")),"")</f>
        <v>#REF!</v>
      </c>
      <c r="H44" t="e">
        <f ca="1">IF(ListeStudiengaenge[[#This Row],[AnsprechpartnerZPA]]&lt;&gt;"",INDIRECT(CONCATENATE("$",ListeStudiengaenge[[#This Row],[Spalte4]],"$14")),"")</f>
        <v>#REF!</v>
      </c>
      <c r="I44" t="e">
        <f ca="1">IF(ListeStudiengaenge[[#This Row],[Spalte5]]&lt;&gt;"",INDIRECT(CONCATENATE("$",ListeStudiengaenge[[#This Row],[Spalte3]],"$14")),"")</f>
        <v>#REF!</v>
      </c>
      <c r="J44" t="e">
        <f ca="1">IF(ListeStudiengaenge[[#This Row],[Spalte4]]&lt;&gt;"",INDIRECT(CONCATENATE("$",ListeStudiengaenge[[#This Row],[Spalte2]],"$14")),"")</f>
        <v>#REF!</v>
      </c>
      <c r="K44" t="str">
        <f ca="1">IF(AND(ListeStudiengaenge[[#This Row],[Studiengangkürzel]]&lt;&gt;"",OR(ListeStudiengaenge[[#This Row],[StudiengangsTyp]]="D",ListeStudiengaenge[[#This Row],[StudiengangsTyp]]="O")),INDIRECT(CONCATENATE("Z14S",CODE(ListeStudiengaenge[[#This Row],[StudiengangsTyp]])-63),FALSE),"")</f>
        <v/>
      </c>
      <c r="L44" t="str">
        <f ca="1">IF(AND(ListeStudiengaenge[[#This Row],[Studiengangkürzel]]&lt;&gt;"",OR(ListeStudiengaenge[[#This Row],[StudiengangsTyp]]="D",ListeStudiengaenge[[#This Row],[StudiengangsTyp]]="O")),INDIRECT(CONCATENATE("Z18S",CODE(ListeStudiengaenge[[#This Row],[StudiengangsTyp]])-63),FALSE),"")</f>
        <v/>
      </c>
      <c r="M44" s="18" t="s">
        <v>686</v>
      </c>
    </row>
    <row r="45" spans="1:13" x14ac:dyDescent="0.35">
      <c r="A45" t="s">
        <v>523</v>
      </c>
      <c r="B45" t="s">
        <v>515</v>
      </c>
      <c r="C45">
        <f ca="1">IF(ListeStudiengaenge[[#This Row],[Studiengangkürzel]]&lt;&gt;"",INDIRECT(CONCATENATE("$",ListeStudiengaenge[[#This Row],[StudiengangsTyp]],"$15")),"")</f>
        <v>30</v>
      </c>
      <c r="D45">
        <f ca="1">IF(ListeStudiengaenge[[#This Row],[Studiengangkürzel]]&lt;&gt;"",INDIRECT(CONCATENATE("$",ListeStudiengaenge[[#This Row],[StudiengangsTyp]],"$18")),"")</f>
        <v>1</v>
      </c>
      <c r="E45" s="13" t="s">
        <v>797</v>
      </c>
      <c r="F45" t="e">
        <f ca="1">IF(ListeStudiengaenge[[#This Row],[SemesterUmfang]]&lt;&gt;"",INDIRECT(CONCATENATE("$",ListeStudiengaenge[[#This Row],[AnsprechpartnerZPA]],"$14")),"")</f>
        <v>#REF!</v>
      </c>
      <c r="G45" t="e">
        <f ca="1">IF(ListeStudiengaenge[[#This Row],[Basis-Einstufungs-Fachsemester]]&lt;&gt;"",INDIRECT(CONCATENATE("$",ListeStudiengaenge[[#This Row],[Spalte5]],"$14")),"")</f>
        <v>#REF!</v>
      </c>
      <c r="H45" t="e">
        <f ca="1">IF(ListeStudiengaenge[[#This Row],[AnsprechpartnerZPA]]&lt;&gt;"",INDIRECT(CONCATENATE("$",ListeStudiengaenge[[#This Row],[Spalte4]],"$14")),"")</f>
        <v>#REF!</v>
      </c>
      <c r="I45" t="e">
        <f ca="1">IF(ListeStudiengaenge[[#This Row],[Spalte5]]&lt;&gt;"",INDIRECT(CONCATENATE("$",ListeStudiengaenge[[#This Row],[Spalte3]],"$14")),"")</f>
        <v>#REF!</v>
      </c>
      <c r="J45" t="e">
        <f ca="1">IF(ListeStudiengaenge[[#This Row],[Spalte4]]&lt;&gt;"",INDIRECT(CONCATENATE("$",ListeStudiengaenge[[#This Row],[Spalte2]],"$14")),"")</f>
        <v>#REF!</v>
      </c>
      <c r="K45" t="str">
        <f ca="1">IF(AND(ListeStudiengaenge[[#This Row],[Studiengangkürzel]]&lt;&gt;"",OR(ListeStudiengaenge[[#This Row],[StudiengangsTyp]]="D",ListeStudiengaenge[[#This Row],[StudiengangsTyp]]="O")),INDIRECT(CONCATENATE("Z14S",CODE(ListeStudiengaenge[[#This Row],[StudiengangsTyp]])-63),FALSE),"")</f>
        <v/>
      </c>
      <c r="L45" t="str">
        <f ca="1">IF(AND(ListeStudiengaenge[[#This Row],[Studiengangkürzel]]&lt;&gt;"",OR(ListeStudiengaenge[[#This Row],[StudiengangsTyp]]="D",ListeStudiengaenge[[#This Row],[StudiengangsTyp]]="O")),INDIRECT(CONCATENATE("Z18S",CODE(ListeStudiengaenge[[#This Row],[StudiengangsTyp]])-63),FALSE),"")</f>
        <v/>
      </c>
      <c r="M45" s="18" t="s">
        <v>674</v>
      </c>
    </row>
    <row r="46" spans="1:13" x14ac:dyDescent="0.35">
      <c r="A46" t="s">
        <v>524</v>
      </c>
      <c r="B46" t="s">
        <v>102</v>
      </c>
      <c r="C46">
        <f ca="1">IF(ListeStudiengaenge[[#This Row],[Studiengangkürzel]]&lt;&gt;"",INDIRECT(CONCATENATE("$",ListeStudiengaenge[[#This Row],[StudiengangsTyp]],"$15")),"")</f>
        <v>30</v>
      </c>
      <c r="D46">
        <f ca="1">IF(ListeStudiengaenge[[#This Row],[Studiengangkürzel]]&lt;&gt;"",INDIRECT(CONCATENATE("$",ListeStudiengaenge[[#This Row],[StudiengangsTyp]],"$18")),"")</f>
        <v>1</v>
      </c>
      <c r="E46" s="13" t="s">
        <v>797</v>
      </c>
      <c r="F46" t="e">
        <f ca="1">IF(ListeStudiengaenge[[#This Row],[SemesterUmfang]]&lt;&gt;"",INDIRECT(CONCATENATE("$",ListeStudiengaenge[[#This Row],[AnsprechpartnerZPA]],"$14")),"")</f>
        <v>#REF!</v>
      </c>
      <c r="G46" t="e">
        <f ca="1">IF(ListeStudiengaenge[[#This Row],[Basis-Einstufungs-Fachsemester]]&lt;&gt;"",INDIRECT(CONCATENATE("$",ListeStudiengaenge[[#This Row],[Spalte5]],"$14")),"")</f>
        <v>#REF!</v>
      </c>
      <c r="H46" t="e">
        <f ca="1">IF(ListeStudiengaenge[[#This Row],[AnsprechpartnerZPA]]&lt;&gt;"",INDIRECT(CONCATENATE("$",ListeStudiengaenge[[#This Row],[Spalte4]],"$14")),"")</f>
        <v>#REF!</v>
      </c>
      <c r="I46" t="e">
        <f ca="1">IF(ListeStudiengaenge[[#This Row],[Spalte5]]&lt;&gt;"",INDIRECT(CONCATENATE("$",ListeStudiengaenge[[#This Row],[Spalte3]],"$14")),"")</f>
        <v>#REF!</v>
      </c>
      <c r="J46" t="e">
        <f ca="1">IF(ListeStudiengaenge[[#This Row],[Spalte4]]&lt;&gt;"",INDIRECT(CONCATENATE("$",ListeStudiengaenge[[#This Row],[Spalte2]],"$14")),"")</f>
        <v>#REF!</v>
      </c>
      <c r="K46" t="str">
        <f ca="1">IF(AND(ListeStudiengaenge[[#This Row],[Studiengangkürzel]]&lt;&gt;"",OR(ListeStudiengaenge[[#This Row],[StudiengangsTyp]]="D",ListeStudiengaenge[[#This Row],[StudiengangsTyp]]="O")),INDIRECT(CONCATENATE("Z14S",CODE(ListeStudiengaenge[[#This Row],[StudiengangsTyp]])-63),FALSE),"")</f>
        <v/>
      </c>
      <c r="L46" t="str">
        <f ca="1">IF(AND(ListeStudiengaenge[[#This Row],[Studiengangkürzel]]&lt;&gt;"",OR(ListeStudiengaenge[[#This Row],[StudiengangsTyp]]="D",ListeStudiengaenge[[#This Row],[StudiengangsTyp]]="O")),INDIRECT(CONCATENATE("Z18S",CODE(ListeStudiengaenge[[#This Row],[StudiengangsTyp]])-63),FALSE),"")</f>
        <v/>
      </c>
      <c r="M46" s="18" t="s">
        <v>674</v>
      </c>
    </row>
    <row r="47" spans="1:13" x14ac:dyDescent="0.35">
      <c r="A47" t="s">
        <v>525</v>
      </c>
      <c r="B47" t="s">
        <v>515</v>
      </c>
      <c r="C47">
        <f ca="1">IF(ListeStudiengaenge[[#This Row],[Studiengangkürzel]]&lt;&gt;"",INDIRECT(CONCATENATE("$",ListeStudiengaenge[[#This Row],[StudiengangsTyp]],"$15")),"")</f>
        <v>30</v>
      </c>
      <c r="D47">
        <f ca="1">IF(ListeStudiengaenge[[#This Row],[Studiengangkürzel]]&lt;&gt;"",INDIRECT(CONCATENATE("$",ListeStudiengaenge[[#This Row],[StudiengangsTyp]],"$18")),"")</f>
        <v>1</v>
      </c>
      <c r="E47" s="13" t="s">
        <v>797</v>
      </c>
      <c r="F47" t="e">
        <f ca="1">IF(ListeStudiengaenge[[#This Row],[SemesterUmfang]]&lt;&gt;"",INDIRECT(CONCATENATE("$",ListeStudiengaenge[[#This Row],[AnsprechpartnerZPA]],"$14")),"")</f>
        <v>#REF!</v>
      </c>
      <c r="G47" t="e">
        <f ca="1">IF(ListeStudiengaenge[[#This Row],[Basis-Einstufungs-Fachsemester]]&lt;&gt;"",INDIRECT(CONCATENATE("$",ListeStudiengaenge[[#This Row],[Spalte5]],"$14")),"")</f>
        <v>#REF!</v>
      </c>
      <c r="H47" t="e">
        <f ca="1">IF(ListeStudiengaenge[[#This Row],[AnsprechpartnerZPA]]&lt;&gt;"",INDIRECT(CONCATENATE("$",ListeStudiengaenge[[#This Row],[Spalte4]],"$14")),"")</f>
        <v>#REF!</v>
      </c>
      <c r="I47" t="e">
        <f ca="1">IF(ListeStudiengaenge[[#This Row],[Spalte5]]&lt;&gt;"",INDIRECT(CONCATENATE("$",ListeStudiengaenge[[#This Row],[Spalte3]],"$14")),"")</f>
        <v>#REF!</v>
      </c>
      <c r="J47" t="e">
        <f ca="1">IF(ListeStudiengaenge[[#This Row],[Spalte4]]&lt;&gt;"",INDIRECT(CONCATENATE("$",ListeStudiengaenge[[#This Row],[Spalte2]],"$14")),"")</f>
        <v>#REF!</v>
      </c>
      <c r="K47" t="str">
        <f ca="1">IF(AND(ListeStudiengaenge[[#This Row],[Studiengangkürzel]]&lt;&gt;"",OR(ListeStudiengaenge[[#This Row],[StudiengangsTyp]]="D",ListeStudiengaenge[[#This Row],[StudiengangsTyp]]="O")),INDIRECT(CONCATENATE("Z14S",CODE(ListeStudiengaenge[[#This Row],[StudiengangsTyp]])-63),FALSE),"")</f>
        <v/>
      </c>
      <c r="L47" t="str">
        <f ca="1">IF(AND(ListeStudiengaenge[[#This Row],[Studiengangkürzel]]&lt;&gt;"",OR(ListeStudiengaenge[[#This Row],[StudiengangsTyp]]="D",ListeStudiengaenge[[#This Row],[StudiengangsTyp]]="O")),INDIRECT(CONCATENATE("Z18S",CODE(ListeStudiengaenge[[#This Row],[StudiengangsTyp]])-63),FALSE),"")</f>
        <v/>
      </c>
      <c r="M47" s="18" t="s">
        <v>674</v>
      </c>
    </row>
    <row r="50" spans="1:1" x14ac:dyDescent="0.35">
      <c r="A50" t="s">
        <v>672</v>
      </c>
    </row>
    <row r="51" spans="1:1" x14ac:dyDescent="0.35">
      <c r="A51" t="s">
        <v>676</v>
      </c>
    </row>
    <row r="52" spans="1:1" x14ac:dyDescent="0.35">
      <c r="A52" t="s">
        <v>675</v>
      </c>
    </row>
    <row r="53" spans="1:1" x14ac:dyDescent="0.35">
      <c r="A53" t="s">
        <v>677</v>
      </c>
    </row>
    <row r="54" spans="1:1" x14ac:dyDescent="0.35">
      <c r="A54" t="s">
        <v>673</v>
      </c>
    </row>
    <row r="55" spans="1:1" x14ac:dyDescent="0.35">
      <c r="A55" t="s">
        <v>678</v>
      </c>
    </row>
  </sheetData>
  <sheetProtection algorithmName="SHA-512" hashValue="Yl8rZuSLo64QS7bGlzFYNfC8CqXa/sxA8+xb5/SqWVNHywRXUgnRgGui2nrpmM47oEFtYwu/Td94nERX8EuRqQ==" saltValue="f+Vp7wVSpOGfh+H54itl2A==" spinCount="100000" sheet="1" objects="1" scenarios="1"/>
  <mergeCells count="3">
    <mergeCell ref="A4:Q4"/>
    <mergeCell ref="A23:Q23"/>
    <mergeCell ref="A24:Q24"/>
  </mergeCells>
  <pageMargins left="0.7" right="0.7" top="0.78740157499999996" bottom="0.78740157499999996" header="0.3" footer="0.3"/>
  <pageSetup paperSize="9" orientation="portrait"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G120"/>
  <sheetViews>
    <sheetView workbookViewId="0">
      <selection activeCell="G96" sqref="G96"/>
    </sheetView>
  </sheetViews>
  <sheetFormatPr baseColWidth="10" defaultRowHeight="15.5" x14ac:dyDescent="0.35"/>
  <cols>
    <col min="1" max="1" width="70.75" bestFit="1" customWidth="1"/>
    <col min="2" max="2" width="10.5" bestFit="1" customWidth="1"/>
    <col min="3" max="3" width="6.58203125" bestFit="1" customWidth="1"/>
    <col min="4" max="4" width="9.5" bestFit="1" customWidth="1"/>
    <col min="5" max="5" width="75.25" bestFit="1" customWidth="1"/>
    <col min="6" max="6" width="8.75" bestFit="1" customWidth="1"/>
    <col min="7" max="7" width="26.58203125" bestFit="1" customWidth="1"/>
    <col min="8" max="8" width="8.58203125" bestFit="1" customWidth="1"/>
  </cols>
  <sheetData>
    <row r="1" spans="1:7" x14ac:dyDescent="0.35">
      <c r="A1" t="s">
        <v>115</v>
      </c>
      <c r="B1" t="s">
        <v>391</v>
      </c>
      <c r="C1" t="s">
        <v>0</v>
      </c>
      <c r="D1" t="s">
        <v>1</v>
      </c>
      <c r="E1" t="s">
        <v>116</v>
      </c>
      <c r="F1" t="s">
        <v>2</v>
      </c>
      <c r="G1" t="s">
        <v>726</v>
      </c>
    </row>
    <row r="2" spans="1:7" x14ac:dyDescent="0.35">
      <c r="A2" s="18" t="s">
        <v>119</v>
      </c>
      <c r="B2" s="18">
        <v>188</v>
      </c>
      <c r="C2" s="18" t="s">
        <v>54</v>
      </c>
      <c r="D2" s="18" t="s">
        <v>392</v>
      </c>
      <c r="E2" s="18" t="s">
        <v>17</v>
      </c>
      <c r="F2" s="18">
        <v>6</v>
      </c>
      <c r="G2" s="18" t="s">
        <v>752</v>
      </c>
    </row>
    <row r="3" spans="1:7" x14ac:dyDescent="0.35">
      <c r="A3" s="18" t="s">
        <v>120</v>
      </c>
      <c r="B3" s="18">
        <v>340</v>
      </c>
      <c r="C3" s="18" t="s">
        <v>54</v>
      </c>
      <c r="D3" s="18" t="s">
        <v>393</v>
      </c>
      <c r="E3" s="18" t="s">
        <v>9</v>
      </c>
      <c r="F3" s="18">
        <v>6</v>
      </c>
      <c r="G3" s="18" t="s">
        <v>729</v>
      </c>
    </row>
    <row r="4" spans="1:7" x14ac:dyDescent="0.35">
      <c r="A4" s="18" t="s">
        <v>120</v>
      </c>
      <c r="B4" s="18">
        <v>122</v>
      </c>
      <c r="C4" s="18" t="s">
        <v>54</v>
      </c>
      <c r="D4" s="18" t="s">
        <v>394</v>
      </c>
      <c r="E4" s="18" t="s">
        <v>57</v>
      </c>
      <c r="F4" s="18">
        <v>6</v>
      </c>
      <c r="G4" s="18" t="s">
        <v>753</v>
      </c>
    </row>
    <row r="5" spans="1:7" x14ac:dyDescent="0.35">
      <c r="A5" s="18" t="s">
        <v>121</v>
      </c>
      <c r="B5" s="18">
        <v>566</v>
      </c>
      <c r="C5" s="18" t="s">
        <v>54</v>
      </c>
      <c r="D5" s="18" t="s">
        <v>534</v>
      </c>
      <c r="E5" s="18" t="s">
        <v>5</v>
      </c>
      <c r="F5" s="18">
        <v>6</v>
      </c>
      <c r="G5" s="18" t="s">
        <v>735</v>
      </c>
    </row>
    <row r="6" spans="1:7" x14ac:dyDescent="0.35">
      <c r="A6" s="18" t="s">
        <v>121</v>
      </c>
      <c r="B6" s="18">
        <v>306</v>
      </c>
      <c r="C6" s="18" t="s">
        <v>54</v>
      </c>
      <c r="D6" s="18" t="s">
        <v>681</v>
      </c>
      <c r="E6" s="18" t="s">
        <v>10</v>
      </c>
      <c r="F6" s="18">
        <v>6</v>
      </c>
      <c r="G6" s="18" t="s">
        <v>747</v>
      </c>
    </row>
    <row r="7" spans="1:7" x14ac:dyDescent="0.35">
      <c r="A7" s="18" t="s">
        <v>121</v>
      </c>
      <c r="B7" s="18">
        <v>36</v>
      </c>
      <c r="C7" s="18" t="s">
        <v>54</v>
      </c>
      <c r="D7" s="18" t="s">
        <v>395</v>
      </c>
      <c r="E7" s="18" t="s">
        <v>20</v>
      </c>
      <c r="F7" s="18">
        <v>6</v>
      </c>
      <c r="G7" s="18" t="s">
        <v>749</v>
      </c>
    </row>
    <row r="8" spans="1:7" x14ac:dyDescent="0.35">
      <c r="A8" s="18" t="s">
        <v>121</v>
      </c>
      <c r="B8" s="18">
        <v>229</v>
      </c>
      <c r="C8" s="18" t="s">
        <v>54</v>
      </c>
      <c r="D8" s="18" t="s">
        <v>438</v>
      </c>
      <c r="E8" s="18" t="s">
        <v>7</v>
      </c>
      <c r="F8" s="18">
        <v>6</v>
      </c>
      <c r="G8" s="18" t="s">
        <v>747</v>
      </c>
    </row>
    <row r="9" spans="1:7" x14ac:dyDescent="0.35">
      <c r="A9" s="18" t="s">
        <v>121</v>
      </c>
      <c r="B9" s="18">
        <v>407</v>
      </c>
      <c r="C9" s="18" t="s">
        <v>54</v>
      </c>
      <c r="D9" s="18" t="s">
        <v>539</v>
      </c>
      <c r="E9" s="18" t="s">
        <v>19</v>
      </c>
      <c r="F9" s="18">
        <v>6</v>
      </c>
      <c r="G9" s="18" t="s">
        <v>748</v>
      </c>
    </row>
    <row r="10" spans="1:7" x14ac:dyDescent="0.35">
      <c r="A10" s="18" t="s">
        <v>121</v>
      </c>
      <c r="B10" s="18">
        <v>228</v>
      </c>
      <c r="C10" s="18" t="s">
        <v>54</v>
      </c>
      <c r="D10" s="18" t="s">
        <v>540</v>
      </c>
      <c r="E10" s="18" t="s">
        <v>8</v>
      </c>
      <c r="F10" s="18">
        <v>6</v>
      </c>
      <c r="G10" s="18" t="s">
        <v>743</v>
      </c>
    </row>
    <row r="11" spans="1:7" x14ac:dyDescent="0.35">
      <c r="A11" s="18" t="s">
        <v>121</v>
      </c>
      <c r="B11" s="18">
        <v>33</v>
      </c>
      <c r="C11" s="18" t="s">
        <v>54</v>
      </c>
      <c r="D11" s="18" t="s">
        <v>437</v>
      </c>
      <c r="E11" s="18" t="s">
        <v>11</v>
      </c>
      <c r="F11" s="18">
        <v>6</v>
      </c>
      <c r="G11" s="18" t="s">
        <v>783</v>
      </c>
    </row>
    <row r="12" spans="1:7" x14ac:dyDescent="0.35">
      <c r="A12" s="18" t="s">
        <v>122</v>
      </c>
      <c r="B12" s="18">
        <v>323</v>
      </c>
      <c r="C12" s="18" t="s">
        <v>53</v>
      </c>
      <c r="D12" s="18" t="s">
        <v>541</v>
      </c>
      <c r="E12" s="18" t="s">
        <v>6</v>
      </c>
      <c r="F12" s="18">
        <v>6</v>
      </c>
      <c r="G12" s="18" t="s">
        <v>782</v>
      </c>
    </row>
    <row r="13" spans="1:7" x14ac:dyDescent="0.35">
      <c r="A13" s="18" t="s">
        <v>122</v>
      </c>
      <c r="B13" s="18">
        <v>177</v>
      </c>
      <c r="C13" s="18" t="s">
        <v>53</v>
      </c>
      <c r="D13" s="18" t="s">
        <v>542</v>
      </c>
      <c r="E13" s="18" t="s">
        <v>12</v>
      </c>
      <c r="F13" s="18">
        <v>6</v>
      </c>
      <c r="G13" s="18" t="s">
        <v>728</v>
      </c>
    </row>
    <row r="14" spans="1:7" x14ac:dyDescent="0.35">
      <c r="A14" s="18" t="s">
        <v>122</v>
      </c>
      <c r="B14" s="18">
        <v>211</v>
      </c>
      <c r="C14" s="18" t="s">
        <v>53</v>
      </c>
      <c r="D14" s="18" t="s">
        <v>538</v>
      </c>
      <c r="E14" s="18" t="s">
        <v>14</v>
      </c>
      <c r="F14" s="18">
        <v>6</v>
      </c>
      <c r="G14" s="18" t="s">
        <v>739</v>
      </c>
    </row>
    <row r="15" spans="1:7" x14ac:dyDescent="0.35">
      <c r="A15" s="18" t="s">
        <v>123</v>
      </c>
      <c r="B15" s="18">
        <v>8</v>
      </c>
      <c r="C15" s="18" t="s">
        <v>54</v>
      </c>
      <c r="D15" s="18" t="s">
        <v>396</v>
      </c>
      <c r="E15" s="18" t="s">
        <v>16</v>
      </c>
      <c r="F15" s="18">
        <v>6</v>
      </c>
      <c r="G15" s="18" t="s">
        <v>761</v>
      </c>
    </row>
    <row r="16" spans="1:7" x14ac:dyDescent="0.35">
      <c r="A16" s="18" t="s">
        <v>770</v>
      </c>
      <c r="B16" s="18">
        <v>926</v>
      </c>
      <c r="C16" s="18" t="s">
        <v>56</v>
      </c>
      <c r="D16" s="18" t="s">
        <v>757</v>
      </c>
      <c r="E16" s="18" t="s">
        <v>758</v>
      </c>
      <c r="F16" s="18">
        <v>6</v>
      </c>
      <c r="G16" s="18" t="s">
        <v>788</v>
      </c>
    </row>
    <row r="17" spans="1:7" x14ac:dyDescent="0.35">
      <c r="A17" s="18" t="s">
        <v>770</v>
      </c>
      <c r="B17" s="18">
        <v>928</v>
      </c>
      <c r="C17" s="18" t="s">
        <v>56</v>
      </c>
      <c r="D17" s="18" t="s">
        <v>759</v>
      </c>
      <c r="E17" s="18" t="s">
        <v>55</v>
      </c>
      <c r="F17" s="18">
        <v>6</v>
      </c>
      <c r="G17" s="18" t="s">
        <v>760</v>
      </c>
    </row>
    <row r="18" spans="1:7" x14ac:dyDescent="0.35">
      <c r="A18" s="18" t="s">
        <v>770</v>
      </c>
      <c r="B18" s="18">
        <v>237</v>
      </c>
      <c r="C18" s="18" t="s">
        <v>53</v>
      </c>
      <c r="D18" s="18" t="s">
        <v>409</v>
      </c>
      <c r="E18" s="18" t="s">
        <v>18</v>
      </c>
      <c r="F18" s="18">
        <v>6</v>
      </c>
      <c r="G18" s="18" t="s">
        <v>734</v>
      </c>
    </row>
    <row r="19" spans="1:7" x14ac:dyDescent="0.35">
      <c r="A19" s="18" t="s">
        <v>770</v>
      </c>
      <c r="B19" s="18">
        <v>640</v>
      </c>
      <c r="C19" s="18" t="s">
        <v>54</v>
      </c>
      <c r="D19" s="18" t="s">
        <v>397</v>
      </c>
      <c r="E19" s="18" t="s">
        <v>21</v>
      </c>
      <c r="F19" s="18">
        <v>6</v>
      </c>
      <c r="G19" s="18" t="s">
        <v>753</v>
      </c>
    </row>
    <row r="20" spans="1:7" x14ac:dyDescent="0.35">
      <c r="A20" s="18" t="s">
        <v>124</v>
      </c>
      <c r="B20" s="18">
        <v>399</v>
      </c>
      <c r="C20" s="18" t="s">
        <v>54</v>
      </c>
      <c r="D20" s="18" t="s">
        <v>398</v>
      </c>
      <c r="E20" s="18" t="s">
        <v>125</v>
      </c>
      <c r="F20" s="18">
        <v>6</v>
      </c>
      <c r="G20" s="18" t="s">
        <v>748</v>
      </c>
    </row>
    <row r="21" spans="1:7" x14ac:dyDescent="0.35">
      <c r="A21" s="18" t="s">
        <v>124</v>
      </c>
      <c r="B21" s="18">
        <v>879</v>
      </c>
      <c r="C21" s="18" t="s">
        <v>54</v>
      </c>
      <c r="D21" s="18" t="s">
        <v>399</v>
      </c>
      <c r="E21" s="18" t="s">
        <v>682</v>
      </c>
      <c r="F21" s="18">
        <v>6</v>
      </c>
      <c r="G21" s="18" t="s">
        <v>743</v>
      </c>
    </row>
    <row r="22" spans="1:7" x14ac:dyDescent="0.35">
      <c r="A22" s="18" t="s">
        <v>124</v>
      </c>
      <c r="B22" s="18">
        <v>897</v>
      </c>
      <c r="C22" s="18" t="s">
        <v>54</v>
      </c>
      <c r="D22" s="18" t="s">
        <v>400</v>
      </c>
      <c r="E22" s="18" t="s">
        <v>126</v>
      </c>
      <c r="F22" s="18">
        <v>6</v>
      </c>
      <c r="G22" s="18" t="s">
        <v>747</v>
      </c>
    </row>
    <row r="23" spans="1:7" x14ac:dyDescent="0.35">
      <c r="A23" s="18" t="s">
        <v>124</v>
      </c>
      <c r="B23" s="18">
        <v>963</v>
      </c>
      <c r="C23" s="18"/>
      <c r="D23" s="18"/>
      <c r="E23" s="18" t="s">
        <v>787</v>
      </c>
      <c r="F23" s="18">
        <v>6</v>
      </c>
      <c r="G23" s="18" t="s">
        <v>783</v>
      </c>
    </row>
    <row r="24" spans="1:7" x14ac:dyDescent="0.35">
      <c r="A24" s="18" t="s">
        <v>124</v>
      </c>
      <c r="B24" s="18">
        <v>735</v>
      </c>
      <c r="C24" s="18" t="s">
        <v>54</v>
      </c>
      <c r="D24" s="18" t="s">
        <v>579</v>
      </c>
      <c r="E24" s="18" t="s">
        <v>806</v>
      </c>
      <c r="F24" s="18">
        <v>6</v>
      </c>
      <c r="G24" s="18" t="s">
        <v>748</v>
      </c>
    </row>
    <row r="25" spans="1:7" x14ac:dyDescent="0.35">
      <c r="A25" s="18" t="s">
        <v>124</v>
      </c>
      <c r="B25" s="18">
        <v>912</v>
      </c>
      <c r="C25" s="18" t="s">
        <v>54</v>
      </c>
      <c r="D25" s="18" t="s">
        <v>537</v>
      </c>
      <c r="E25" s="18" t="s">
        <v>127</v>
      </c>
      <c r="F25" s="18">
        <v>6</v>
      </c>
      <c r="G25" s="18" t="s">
        <v>748</v>
      </c>
    </row>
    <row r="26" spans="1:7" x14ac:dyDescent="0.35">
      <c r="A26" s="18" t="s">
        <v>124</v>
      </c>
      <c r="B26" s="18">
        <v>946</v>
      </c>
      <c r="C26" s="18"/>
      <c r="D26" s="18"/>
      <c r="E26" s="18" t="s">
        <v>683</v>
      </c>
      <c r="F26" s="18">
        <v>6</v>
      </c>
      <c r="G26" s="18" t="s">
        <v>743</v>
      </c>
    </row>
    <row r="27" spans="1:7" x14ac:dyDescent="0.35">
      <c r="A27" s="18" t="s">
        <v>124</v>
      </c>
      <c r="B27" s="18">
        <v>328</v>
      </c>
      <c r="C27" s="18" t="s">
        <v>54</v>
      </c>
      <c r="D27" s="18" t="s">
        <v>547</v>
      </c>
      <c r="E27" s="18" t="s">
        <v>22</v>
      </c>
      <c r="F27" s="18">
        <v>6</v>
      </c>
      <c r="G27" s="18" t="s">
        <v>735</v>
      </c>
    </row>
    <row r="28" spans="1:7" x14ac:dyDescent="0.35">
      <c r="A28" s="18" t="s">
        <v>124</v>
      </c>
      <c r="B28" s="18">
        <v>322</v>
      </c>
      <c r="C28" s="18"/>
      <c r="D28" s="18"/>
      <c r="E28" s="18" t="s">
        <v>23</v>
      </c>
      <c r="F28" s="18">
        <v>6</v>
      </c>
      <c r="G28" s="18" t="s">
        <v>738</v>
      </c>
    </row>
    <row r="29" spans="1:7" x14ac:dyDescent="0.35">
      <c r="A29" s="18" t="s">
        <v>124</v>
      </c>
      <c r="B29" s="18">
        <v>35</v>
      </c>
      <c r="C29" s="18" t="s">
        <v>54</v>
      </c>
      <c r="D29" s="18" t="s">
        <v>401</v>
      </c>
      <c r="E29" s="18" t="s">
        <v>41</v>
      </c>
      <c r="F29" s="18">
        <v>6</v>
      </c>
      <c r="G29" s="18" t="s">
        <v>749</v>
      </c>
    </row>
    <row r="30" spans="1:7" x14ac:dyDescent="0.35">
      <c r="A30" s="18" t="s">
        <v>124</v>
      </c>
      <c r="B30" s="18">
        <v>244</v>
      </c>
      <c r="C30" s="18" t="s">
        <v>54</v>
      </c>
      <c r="D30" s="18" t="s">
        <v>402</v>
      </c>
      <c r="E30" s="18" t="s">
        <v>25</v>
      </c>
      <c r="F30" s="18">
        <v>6</v>
      </c>
      <c r="G30" s="18" t="s">
        <v>745</v>
      </c>
    </row>
    <row r="31" spans="1:7" x14ac:dyDescent="0.35">
      <c r="A31" s="18" t="s">
        <v>124</v>
      </c>
      <c r="B31" s="18">
        <v>243</v>
      </c>
      <c r="C31" s="18" t="s">
        <v>54</v>
      </c>
      <c r="D31" s="18" t="s">
        <v>403</v>
      </c>
      <c r="E31" s="18" t="s">
        <v>58</v>
      </c>
      <c r="F31" s="18">
        <v>6</v>
      </c>
      <c r="G31" s="18" t="s">
        <v>745</v>
      </c>
    </row>
    <row r="32" spans="1:7" x14ac:dyDescent="0.35">
      <c r="A32" s="18" t="s">
        <v>124</v>
      </c>
      <c r="B32" s="18">
        <v>583</v>
      </c>
      <c r="C32" s="18" t="s">
        <v>54</v>
      </c>
      <c r="D32" s="18" t="s">
        <v>548</v>
      </c>
      <c r="E32" s="18" t="s">
        <v>807</v>
      </c>
      <c r="F32" s="18">
        <v>6</v>
      </c>
      <c r="G32" s="18" t="s">
        <v>748</v>
      </c>
    </row>
    <row r="33" spans="1:7" x14ac:dyDescent="0.35">
      <c r="A33" s="18" t="s">
        <v>124</v>
      </c>
      <c r="B33" s="18">
        <v>584</v>
      </c>
      <c r="C33" s="18" t="s">
        <v>54</v>
      </c>
      <c r="D33" s="18" t="s">
        <v>549</v>
      </c>
      <c r="E33" s="18" t="s">
        <v>789</v>
      </c>
      <c r="F33" s="18">
        <v>6</v>
      </c>
      <c r="G33" s="18" t="s">
        <v>748</v>
      </c>
    </row>
    <row r="34" spans="1:7" x14ac:dyDescent="0.35">
      <c r="A34" s="18" t="s">
        <v>124</v>
      </c>
      <c r="B34" s="18">
        <v>519</v>
      </c>
      <c r="C34" s="18" t="s">
        <v>54</v>
      </c>
      <c r="D34" s="18" t="s">
        <v>552</v>
      </c>
      <c r="E34" s="18" t="s">
        <v>37</v>
      </c>
      <c r="F34" s="18">
        <v>6</v>
      </c>
      <c r="G34" s="18" t="s">
        <v>747</v>
      </c>
    </row>
    <row r="35" spans="1:7" x14ac:dyDescent="0.35">
      <c r="A35" s="18" t="s">
        <v>124</v>
      </c>
      <c r="B35" s="18">
        <v>520</v>
      </c>
      <c r="C35" s="18" t="s">
        <v>54</v>
      </c>
      <c r="D35" s="18" t="s">
        <v>404</v>
      </c>
      <c r="E35" s="18" t="s">
        <v>38</v>
      </c>
      <c r="F35" s="18">
        <v>6</v>
      </c>
      <c r="G35" s="18" t="s">
        <v>747</v>
      </c>
    </row>
    <row r="36" spans="1:7" x14ac:dyDescent="0.35">
      <c r="A36" s="18" t="s">
        <v>124</v>
      </c>
      <c r="B36" s="18">
        <v>585</v>
      </c>
      <c r="C36" s="18" t="s">
        <v>54</v>
      </c>
      <c r="D36" s="18" t="s">
        <v>550</v>
      </c>
      <c r="E36" s="18" t="s">
        <v>39</v>
      </c>
      <c r="F36" s="18">
        <v>6</v>
      </c>
      <c r="G36" s="18" t="s">
        <v>748</v>
      </c>
    </row>
    <row r="37" spans="1:7" x14ac:dyDescent="0.35">
      <c r="A37" s="18" t="s">
        <v>124</v>
      </c>
      <c r="B37" s="18">
        <v>970</v>
      </c>
      <c r="C37" s="18"/>
      <c r="D37" s="18"/>
      <c r="E37" s="18" t="s">
        <v>808</v>
      </c>
      <c r="F37" s="18">
        <v>6</v>
      </c>
      <c r="G37" s="18" t="s">
        <v>733</v>
      </c>
    </row>
    <row r="38" spans="1:7" x14ac:dyDescent="0.35">
      <c r="A38" s="18" t="s">
        <v>124</v>
      </c>
      <c r="B38" s="18">
        <v>586</v>
      </c>
      <c r="C38" s="18" t="s">
        <v>54</v>
      </c>
      <c r="D38" s="18" t="s">
        <v>405</v>
      </c>
      <c r="E38" s="18" t="s">
        <v>43</v>
      </c>
      <c r="F38" s="18">
        <v>6</v>
      </c>
      <c r="G38" s="18" t="s">
        <v>748</v>
      </c>
    </row>
    <row r="39" spans="1:7" x14ac:dyDescent="0.35">
      <c r="A39" s="18" t="s">
        <v>124</v>
      </c>
      <c r="B39" s="18">
        <v>156</v>
      </c>
      <c r="C39" s="18" t="s">
        <v>54</v>
      </c>
      <c r="D39" s="18" t="s">
        <v>406</v>
      </c>
      <c r="E39" s="18" t="s">
        <v>26</v>
      </c>
      <c r="F39" s="18">
        <v>6</v>
      </c>
      <c r="G39" s="18" t="s">
        <v>803</v>
      </c>
    </row>
    <row r="40" spans="1:7" x14ac:dyDescent="0.35">
      <c r="A40" s="18" t="s">
        <v>124</v>
      </c>
      <c r="B40" s="18">
        <v>152</v>
      </c>
      <c r="C40" s="18" t="s">
        <v>54</v>
      </c>
      <c r="D40" s="18" t="s">
        <v>407</v>
      </c>
      <c r="E40" s="18" t="s">
        <v>128</v>
      </c>
      <c r="F40" s="18">
        <v>6</v>
      </c>
      <c r="G40" s="18" t="s">
        <v>804</v>
      </c>
    </row>
    <row r="41" spans="1:7" x14ac:dyDescent="0.35">
      <c r="A41" s="18" t="s">
        <v>124</v>
      </c>
      <c r="B41" s="18">
        <v>757</v>
      </c>
      <c r="C41" s="18" t="s">
        <v>54</v>
      </c>
      <c r="D41" s="18" t="s">
        <v>571</v>
      </c>
      <c r="E41" s="18" t="s">
        <v>59</v>
      </c>
      <c r="F41" s="18">
        <v>6</v>
      </c>
      <c r="G41" s="18" t="s">
        <v>748</v>
      </c>
    </row>
    <row r="42" spans="1:7" x14ac:dyDescent="0.35">
      <c r="A42" s="18" t="s">
        <v>124</v>
      </c>
      <c r="B42" s="18">
        <v>803</v>
      </c>
      <c r="C42" s="18" t="s">
        <v>54</v>
      </c>
      <c r="D42" s="18" t="s">
        <v>440</v>
      </c>
      <c r="E42" s="18" t="s">
        <v>60</v>
      </c>
      <c r="F42" s="18">
        <v>6</v>
      </c>
      <c r="G42" s="18" t="s">
        <v>748</v>
      </c>
    </row>
    <row r="43" spans="1:7" x14ac:dyDescent="0.35">
      <c r="A43" s="18" t="s">
        <v>124</v>
      </c>
      <c r="B43" s="18">
        <v>148</v>
      </c>
      <c r="C43" s="18" t="s">
        <v>54</v>
      </c>
      <c r="D43" s="18" t="s">
        <v>408</v>
      </c>
      <c r="E43" s="18" t="s">
        <v>61</v>
      </c>
      <c r="F43" s="18">
        <v>6</v>
      </c>
      <c r="G43" s="18" t="s">
        <v>748</v>
      </c>
    </row>
    <row r="44" spans="1:7" x14ac:dyDescent="0.35">
      <c r="A44" s="18" t="s">
        <v>124</v>
      </c>
      <c r="B44" s="18">
        <v>802</v>
      </c>
      <c r="C44" s="18" t="s">
        <v>54</v>
      </c>
      <c r="D44" s="18" t="s">
        <v>409</v>
      </c>
      <c r="E44" s="18" t="s">
        <v>62</v>
      </c>
      <c r="F44" s="18">
        <v>6</v>
      </c>
      <c r="G44" s="18" t="s">
        <v>748</v>
      </c>
    </row>
    <row r="45" spans="1:7" x14ac:dyDescent="0.35">
      <c r="A45" s="18" t="s">
        <v>124</v>
      </c>
      <c r="B45" s="18">
        <v>804</v>
      </c>
      <c r="C45" s="18" t="s">
        <v>54</v>
      </c>
      <c r="D45" s="18" t="s">
        <v>410</v>
      </c>
      <c r="E45" s="18" t="s">
        <v>63</v>
      </c>
      <c r="F45" s="18">
        <v>6</v>
      </c>
      <c r="G45" s="18" t="s">
        <v>748</v>
      </c>
    </row>
    <row r="46" spans="1:7" x14ac:dyDescent="0.35">
      <c r="A46" s="18" t="s">
        <v>124</v>
      </c>
      <c r="B46" s="18">
        <v>797</v>
      </c>
      <c r="C46" s="18" t="s">
        <v>54</v>
      </c>
      <c r="D46" s="18" t="s">
        <v>411</v>
      </c>
      <c r="E46" s="18" t="s">
        <v>51</v>
      </c>
      <c r="F46" s="18">
        <v>6</v>
      </c>
      <c r="G46" s="18" t="s">
        <v>733</v>
      </c>
    </row>
    <row r="47" spans="1:7" x14ac:dyDescent="0.35">
      <c r="A47" s="18" t="s">
        <v>124</v>
      </c>
      <c r="B47" s="18">
        <v>416</v>
      </c>
      <c r="C47" s="18" t="s">
        <v>54</v>
      </c>
      <c r="D47" s="18" t="s">
        <v>412</v>
      </c>
      <c r="E47" s="18" t="s">
        <v>40</v>
      </c>
      <c r="F47" s="18">
        <v>6</v>
      </c>
      <c r="G47" s="18" t="s">
        <v>754</v>
      </c>
    </row>
    <row r="48" spans="1:7" x14ac:dyDescent="0.35">
      <c r="A48" s="18" t="s">
        <v>124</v>
      </c>
      <c r="B48" s="18">
        <v>415</v>
      </c>
      <c r="C48" s="18" t="s">
        <v>54</v>
      </c>
      <c r="D48" s="18" t="s">
        <v>581</v>
      </c>
      <c r="E48" s="18" t="s">
        <v>42</v>
      </c>
      <c r="F48" s="18">
        <v>6</v>
      </c>
      <c r="G48" s="18" t="s">
        <v>754</v>
      </c>
    </row>
    <row r="49" spans="1:7" x14ac:dyDescent="0.35">
      <c r="A49" s="18" t="s">
        <v>129</v>
      </c>
      <c r="B49" s="18">
        <v>805</v>
      </c>
      <c r="C49" s="18" t="s">
        <v>54</v>
      </c>
      <c r="D49" s="18" t="s">
        <v>582</v>
      </c>
      <c r="E49" s="18" t="s">
        <v>130</v>
      </c>
      <c r="F49" s="18">
        <v>6</v>
      </c>
      <c r="G49" s="18" t="s">
        <v>747</v>
      </c>
    </row>
    <row r="50" spans="1:7" x14ac:dyDescent="0.35">
      <c r="A50" s="18" t="s">
        <v>129</v>
      </c>
      <c r="B50" s="18">
        <v>806</v>
      </c>
      <c r="C50" s="18" t="s">
        <v>54</v>
      </c>
      <c r="D50" s="18" t="s">
        <v>583</v>
      </c>
      <c r="E50" s="18" t="s">
        <v>131</v>
      </c>
      <c r="F50" s="18">
        <v>6</v>
      </c>
      <c r="G50" s="18" t="s">
        <v>747</v>
      </c>
    </row>
    <row r="51" spans="1:7" x14ac:dyDescent="0.35">
      <c r="A51" s="18" t="s">
        <v>129</v>
      </c>
      <c r="B51" s="18">
        <v>807</v>
      </c>
      <c r="C51" s="18" t="s">
        <v>54</v>
      </c>
      <c r="D51" s="18" t="s">
        <v>584</v>
      </c>
      <c r="E51" s="18" t="s">
        <v>132</v>
      </c>
      <c r="F51" s="18">
        <v>6</v>
      </c>
      <c r="G51" s="18" t="s">
        <v>747</v>
      </c>
    </row>
    <row r="52" spans="1:7" x14ac:dyDescent="0.35">
      <c r="A52" s="18" t="s">
        <v>133</v>
      </c>
      <c r="B52" s="18">
        <v>913</v>
      </c>
      <c r="C52" s="18" t="s">
        <v>53</v>
      </c>
      <c r="D52" s="18" t="s">
        <v>585</v>
      </c>
      <c r="E52" s="18" t="s">
        <v>134</v>
      </c>
      <c r="F52" s="18">
        <v>6</v>
      </c>
      <c r="G52" s="18" t="s">
        <v>734</v>
      </c>
    </row>
    <row r="53" spans="1:7" x14ac:dyDescent="0.35">
      <c r="A53" s="18" t="s">
        <v>133</v>
      </c>
      <c r="B53" s="18">
        <v>574</v>
      </c>
      <c r="C53" s="18" t="s">
        <v>53</v>
      </c>
      <c r="D53" s="18" t="s">
        <v>586</v>
      </c>
      <c r="E53" s="18" t="s">
        <v>659</v>
      </c>
      <c r="F53" s="18">
        <v>6</v>
      </c>
      <c r="G53" s="18" t="s">
        <v>734</v>
      </c>
    </row>
    <row r="54" spans="1:7" x14ac:dyDescent="0.35">
      <c r="A54" s="18" t="s">
        <v>133</v>
      </c>
      <c r="B54" s="18">
        <v>969</v>
      </c>
      <c r="C54" s="18"/>
      <c r="D54" s="18"/>
      <c r="E54" s="18" t="s">
        <v>809</v>
      </c>
      <c r="F54" s="18">
        <v>6</v>
      </c>
      <c r="G54" s="18" t="s">
        <v>739</v>
      </c>
    </row>
    <row r="55" spans="1:7" x14ac:dyDescent="0.35">
      <c r="A55" s="18" t="s">
        <v>133</v>
      </c>
      <c r="B55" s="18">
        <v>327</v>
      </c>
      <c r="C55" s="18" t="s">
        <v>53</v>
      </c>
      <c r="D55" s="18" t="s">
        <v>580</v>
      </c>
      <c r="E55" s="18" t="s">
        <v>29</v>
      </c>
      <c r="F55" s="18">
        <v>6</v>
      </c>
      <c r="G55" s="18" t="s">
        <v>732</v>
      </c>
    </row>
    <row r="56" spans="1:7" x14ac:dyDescent="0.35">
      <c r="A56" s="18" t="s">
        <v>133</v>
      </c>
      <c r="B56" s="18">
        <v>916</v>
      </c>
      <c r="C56" s="18"/>
      <c r="D56" s="18"/>
      <c r="E56" s="18" t="s">
        <v>810</v>
      </c>
      <c r="F56" s="18">
        <v>6</v>
      </c>
      <c r="G56" s="18" t="s">
        <v>731</v>
      </c>
    </row>
    <row r="57" spans="1:7" x14ac:dyDescent="0.35">
      <c r="A57" s="18" t="s">
        <v>133</v>
      </c>
      <c r="B57" s="18">
        <v>253</v>
      </c>
      <c r="C57" s="18" t="s">
        <v>53</v>
      </c>
      <c r="D57" s="18" t="s">
        <v>545</v>
      </c>
      <c r="E57" s="18" t="s">
        <v>135</v>
      </c>
      <c r="F57" s="18">
        <v>6</v>
      </c>
      <c r="G57" s="18" t="s">
        <v>731</v>
      </c>
    </row>
    <row r="58" spans="1:7" x14ac:dyDescent="0.35">
      <c r="A58" s="18" t="s">
        <v>133</v>
      </c>
      <c r="B58" s="18">
        <v>391</v>
      </c>
      <c r="C58" s="18" t="s">
        <v>53</v>
      </c>
      <c r="D58" s="18" t="s">
        <v>546</v>
      </c>
      <c r="E58" s="18" t="s">
        <v>34</v>
      </c>
      <c r="F58" s="18">
        <v>6</v>
      </c>
      <c r="G58" s="18" t="s">
        <v>729</v>
      </c>
    </row>
    <row r="59" spans="1:7" x14ac:dyDescent="0.35">
      <c r="A59" s="18" t="s">
        <v>133</v>
      </c>
      <c r="B59" s="18">
        <v>324</v>
      </c>
      <c r="C59" s="18" t="s">
        <v>53</v>
      </c>
      <c r="D59" s="18" t="s">
        <v>410</v>
      </c>
      <c r="E59" s="18" t="s">
        <v>30</v>
      </c>
      <c r="F59" s="18">
        <v>6</v>
      </c>
      <c r="G59" s="18" t="s">
        <v>728</v>
      </c>
    </row>
    <row r="60" spans="1:7" x14ac:dyDescent="0.35">
      <c r="A60" s="18" t="s">
        <v>133</v>
      </c>
      <c r="B60" s="18">
        <v>259</v>
      </c>
      <c r="C60" s="18" t="s">
        <v>53</v>
      </c>
      <c r="D60" s="18" t="s">
        <v>587</v>
      </c>
      <c r="E60" s="18" t="s">
        <v>31</v>
      </c>
      <c r="F60" s="18">
        <v>6</v>
      </c>
      <c r="G60" s="18" t="s">
        <v>727</v>
      </c>
    </row>
    <row r="61" spans="1:7" x14ac:dyDescent="0.35">
      <c r="A61" s="18" t="s">
        <v>133</v>
      </c>
      <c r="B61" s="18">
        <v>41</v>
      </c>
      <c r="C61" s="18" t="s">
        <v>53</v>
      </c>
      <c r="D61" s="18" t="s">
        <v>684</v>
      </c>
      <c r="E61" s="18" t="s">
        <v>685</v>
      </c>
      <c r="F61" s="18">
        <v>6</v>
      </c>
      <c r="G61" s="18" t="s">
        <v>742</v>
      </c>
    </row>
    <row r="62" spans="1:7" x14ac:dyDescent="0.35">
      <c r="A62" s="18" t="s">
        <v>133</v>
      </c>
      <c r="B62" s="18">
        <v>245</v>
      </c>
      <c r="C62" s="18" t="s">
        <v>53</v>
      </c>
      <c r="D62" s="18" t="s">
        <v>551</v>
      </c>
      <c r="E62" s="18" t="s">
        <v>32</v>
      </c>
      <c r="F62" s="18">
        <v>6</v>
      </c>
      <c r="G62" s="18" t="s">
        <v>742</v>
      </c>
    </row>
    <row r="63" spans="1:7" x14ac:dyDescent="0.35">
      <c r="A63" s="18" t="s">
        <v>133</v>
      </c>
      <c r="B63" s="18">
        <v>237</v>
      </c>
      <c r="C63" s="18" t="s">
        <v>53</v>
      </c>
      <c r="D63" s="18" t="s">
        <v>409</v>
      </c>
      <c r="E63" s="18" t="s">
        <v>18</v>
      </c>
      <c r="F63" s="18">
        <v>6</v>
      </c>
      <c r="G63" s="18" t="s">
        <v>734</v>
      </c>
    </row>
    <row r="64" spans="1:7" x14ac:dyDescent="0.35">
      <c r="A64" s="18" t="s">
        <v>133</v>
      </c>
      <c r="B64" s="18">
        <v>892</v>
      </c>
      <c r="C64" s="18" t="s">
        <v>53</v>
      </c>
      <c r="D64" s="18" t="s">
        <v>413</v>
      </c>
      <c r="E64" s="18" t="s">
        <v>136</v>
      </c>
      <c r="F64" s="18">
        <v>6</v>
      </c>
      <c r="G64" s="18" t="s">
        <v>730</v>
      </c>
    </row>
    <row r="65" spans="1:7" x14ac:dyDescent="0.35">
      <c r="A65" s="18" t="s">
        <v>133</v>
      </c>
      <c r="B65" s="18">
        <v>944</v>
      </c>
      <c r="C65" s="18"/>
      <c r="D65" s="18"/>
      <c r="E65" s="18" t="s">
        <v>688</v>
      </c>
      <c r="F65" s="18">
        <v>6</v>
      </c>
      <c r="G65" s="18" t="s">
        <v>729</v>
      </c>
    </row>
    <row r="66" spans="1:7" x14ac:dyDescent="0.35">
      <c r="A66" s="18" t="s">
        <v>133</v>
      </c>
      <c r="B66" s="18">
        <v>210</v>
      </c>
      <c r="C66" s="18" t="s">
        <v>53</v>
      </c>
      <c r="D66" s="18" t="s">
        <v>543</v>
      </c>
      <c r="E66" s="18" t="s">
        <v>15</v>
      </c>
      <c r="F66" s="18">
        <v>6</v>
      </c>
      <c r="G66" s="18" t="s">
        <v>739</v>
      </c>
    </row>
    <row r="67" spans="1:7" x14ac:dyDescent="0.35">
      <c r="A67" s="18" t="s">
        <v>133</v>
      </c>
      <c r="B67" s="18">
        <v>176</v>
      </c>
      <c r="C67" s="18" t="s">
        <v>53</v>
      </c>
      <c r="D67" s="18" t="s">
        <v>537</v>
      </c>
      <c r="E67" s="18" t="s">
        <v>13</v>
      </c>
      <c r="F67" s="18">
        <v>6</v>
      </c>
      <c r="G67" s="18" t="s">
        <v>728</v>
      </c>
    </row>
    <row r="68" spans="1:7" x14ac:dyDescent="0.35">
      <c r="A68" s="18" t="s">
        <v>133</v>
      </c>
      <c r="B68" s="18">
        <v>168</v>
      </c>
      <c r="C68" s="18" t="s">
        <v>53</v>
      </c>
      <c r="D68" s="18" t="s">
        <v>414</v>
      </c>
      <c r="E68" s="18" t="s">
        <v>33</v>
      </c>
      <c r="F68" s="18">
        <v>6</v>
      </c>
      <c r="G68" s="18" t="s">
        <v>739</v>
      </c>
    </row>
    <row r="69" spans="1:7" x14ac:dyDescent="0.35">
      <c r="A69" s="18" t="s">
        <v>133</v>
      </c>
      <c r="B69" s="18">
        <v>124</v>
      </c>
      <c r="C69" s="18" t="s">
        <v>53</v>
      </c>
      <c r="D69" s="18" t="s">
        <v>588</v>
      </c>
      <c r="E69" s="18" t="s">
        <v>689</v>
      </c>
      <c r="F69" s="18">
        <v>6</v>
      </c>
      <c r="G69" s="18" t="s">
        <v>739</v>
      </c>
    </row>
    <row r="70" spans="1:7" x14ac:dyDescent="0.35">
      <c r="A70" s="18" t="s">
        <v>133</v>
      </c>
      <c r="B70" s="18">
        <v>11</v>
      </c>
      <c r="C70" s="18" t="s">
        <v>53</v>
      </c>
      <c r="D70" s="18" t="s">
        <v>589</v>
      </c>
      <c r="E70" s="18" t="s">
        <v>52</v>
      </c>
      <c r="F70" s="18">
        <v>6</v>
      </c>
      <c r="G70" s="18" t="s">
        <v>782</v>
      </c>
    </row>
    <row r="71" spans="1:7" x14ac:dyDescent="0.35">
      <c r="A71" s="18" t="s">
        <v>133</v>
      </c>
      <c r="B71" s="18">
        <v>3</v>
      </c>
      <c r="C71" s="18" t="s">
        <v>53</v>
      </c>
      <c r="D71" s="18" t="s">
        <v>415</v>
      </c>
      <c r="E71" s="18" t="s">
        <v>35</v>
      </c>
      <c r="F71" s="18">
        <v>6</v>
      </c>
      <c r="G71" s="18" t="s">
        <v>734</v>
      </c>
    </row>
    <row r="72" spans="1:7" x14ac:dyDescent="0.35">
      <c r="A72" s="18" t="s">
        <v>137</v>
      </c>
      <c r="B72" s="18">
        <v>396</v>
      </c>
      <c r="C72" s="18" t="s">
        <v>54</v>
      </c>
      <c r="D72" s="18" t="s">
        <v>416</v>
      </c>
      <c r="E72" s="18" t="s">
        <v>805</v>
      </c>
      <c r="F72" s="18">
        <v>6</v>
      </c>
      <c r="G72" s="18" t="s">
        <v>753</v>
      </c>
    </row>
    <row r="73" spans="1:7" x14ac:dyDescent="0.35">
      <c r="A73" s="18" t="s">
        <v>137</v>
      </c>
      <c r="B73" s="18">
        <v>395</v>
      </c>
      <c r="C73" s="18" t="s">
        <v>54</v>
      </c>
      <c r="D73" s="18" t="s">
        <v>417</v>
      </c>
      <c r="E73" s="18" t="s">
        <v>792</v>
      </c>
      <c r="F73" s="18">
        <v>6</v>
      </c>
      <c r="G73" s="18" t="s">
        <v>753</v>
      </c>
    </row>
    <row r="74" spans="1:7" x14ac:dyDescent="0.35">
      <c r="A74" s="18" t="s">
        <v>137</v>
      </c>
      <c r="B74" s="18">
        <v>639</v>
      </c>
      <c r="C74" s="18" t="s">
        <v>54</v>
      </c>
      <c r="D74" s="18" t="s">
        <v>418</v>
      </c>
      <c r="E74" s="18" t="s">
        <v>790</v>
      </c>
      <c r="F74" s="18">
        <v>6</v>
      </c>
      <c r="G74" s="18" t="s">
        <v>753</v>
      </c>
    </row>
    <row r="75" spans="1:7" x14ac:dyDescent="0.35">
      <c r="A75" s="18" t="s">
        <v>137</v>
      </c>
      <c r="B75" s="18">
        <v>247</v>
      </c>
      <c r="C75" s="18" t="s">
        <v>54</v>
      </c>
      <c r="D75" s="18" t="s">
        <v>419</v>
      </c>
      <c r="E75" s="18" t="s">
        <v>27</v>
      </c>
      <c r="F75" s="18">
        <v>6</v>
      </c>
      <c r="G75" s="18" t="s">
        <v>753</v>
      </c>
    </row>
    <row r="76" spans="1:7" x14ac:dyDescent="0.35">
      <c r="A76" s="18" t="s">
        <v>137</v>
      </c>
      <c r="B76" s="18">
        <v>640</v>
      </c>
      <c r="C76" s="18" t="s">
        <v>54</v>
      </c>
      <c r="D76" s="18" t="s">
        <v>397</v>
      </c>
      <c r="E76" s="18" t="s">
        <v>21</v>
      </c>
      <c r="F76" s="18">
        <v>6</v>
      </c>
      <c r="G76" s="18" t="s">
        <v>753</v>
      </c>
    </row>
    <row r="77" spans="1:7" x14ac:dyDescent="0.35">
      <c r="A77" s="18" t="s">
        <v>137</v>
      </c>
      <c r="B77" s="18">
        <v>234</v>
      </c>
      <c r="C77" s="18" t="s">
        <v>54</v>
      </c>
      <c r="D77" s="18" t="s">
        <v>420</v>
      </c>
      <c r="E77" s="18" t="s">
        <v>811</v>
      </c>
      <c r="F77" s="18">
        <v>6</v>
      </c>
      <c r="G77" s="18" t="s">
        <v>753</v>
      </c>
    </row>
    <row r="78" spans="1:7" x14ac:dyDescent="0.35">
      <c r="A78" s="18" t="s">
        <v>137</v>
      </c>
      <c r="B78" s="18">
        <v>15</v>
      </c>
      <c r="C78" s="18" t="s">
        <v>54</v>
      </c>
      <c r="D78" s="18" t="s">
        <v>421</v>
      </c>
      <c r="E78" s="18" t="s">
        <v>756</v>
      </c>
      <c r="F78" s="18">
        <v>6</v>
      </c>
      <c r="G78" s="18" t="s">
        <v>753</v>
      </c>
    </row>
    <row r="79" spans="1:7" x14ac:dyDescent="0.35">
      <c r="A79" s="18" t="s">
        <v>138</v>
      </c>
      <c r="B79" s="18">
        <v>926</v>
      </c>
      <c r="C79" s="18" t="s">
        <v>56</v>
      </c>
      <c r="D79" s="18" t="s">
        <v>757</v>
      </c>
      <c r="E79" s="18" t="s">
        <v>758</v>
      </c>
      <c r="F79" s="18">
        <v>6</v>
      </c>
      <c r="G79" s="18" t="s">
        <v>788</v>
      </c>
    </row>
    <row r="80" spans="1:7" x14ac:dyDescent="0.35">
      <c r="A80" s="18" t="s">
        <v>138</v>
      </c>
      <c r="B80" s="18">
        <v>274</v>
      </c>
      <c r="C80" s="18"/>
      <c r="D80" s="18"/>
      <c r="E80" s="18" t="s">
        <v>812</v>
      </c>
      <c r="F80" s="18">
        <v>6</v>
      </c>
      <c r="G80" s="18" t="s">
        <v>762</v>
      </c>
    </row>
    <row r="81" spans="1:7" x14ac:dyDescent="0.35">
      <c r="A81" s="18" t="s">
        <v>138</v>
      </c>
      <c r="B81" s="18">
        <v>928</v>
      </c>
      <c r="C81" s="18" t="s">
        <v>56</v>
      </c>
      <c r="D81" s="18" t="s">
        <v>759</v>
      </c>
      <c r="E81" s="18" t="s">
        <v>55</v>
      </c>
      <c r="F81" s="18">
        <v>6</v>
      </c>
      <c r="G81" s="18" t="s">
        <v>760</v>
      </c>
    </row>
    <row r="82" spans="1:7" x14ac:dyDescent="0.35">
      <c r="A82" s="18" t="s">
        <v>138</v>
      </c>
      <c r="B82" s="18">
        <v>747</v>
      </c>
      <c r="C82" s="18" t="s">
        <v>56</v>
      </c>
      <c r="D82" s="18" t="s">
        <v>590</v>
      </c>
      <c r="E82" s="18" t="s">
        <v>48</v>
      </c>
      <c r="F82" s="18">
        <v>6</v>
      </c>
      <c r="G82" s="18" t="s">
        <v>760</v>
      </c>
    </row>
    <row r="83" spans="1:7" x14ac:dyDescent="0.35">
      <c r="A83" s="18" t="s">
        <v>138</v>
      </c>
      <c r="B83" s="18">
        <v>949</v>
      </c>
      <c r="C83" s="18"/>
      <c r="D83" s="18"/>
      <c r="E83" s="18" t="s">
        <v>690</v>
      </c>
      <c r="F83" s="18">
        <v>6</v>
      </c>
      <c r="G83" s="18" t="s">
        <v>762</v>
      </c>
    </row>
    <row r="84" spans="1:7" x14ac:dyDescent="0.35">
      <c r="A84" s="18" t="s">
        <v>138</v>
      </c>
      <c r="B84" s="18">
        <v>333</v>
      </c>
      <c r="C84" s="18" t="s">
        <v>56</v>
      </c>
      <c r="D84" s="18" t="s">
        <v>422</v>
      </c>
      <c r="E84" s="18" t="s">
        <v>117</v>
      </c>
      <c r="F84" s="18">
        <v>6</v>
      </c>
      <c r="G84" s="18" t="s">
        <v>762</v>
      </c>
    </row>
    <row r="85" spans="1:7" x14ac:dyDescent="0.35">
      <c r="A85" s="18" t="s">
        <v>138</v>
      </c>
      <c r="B85" s="18">
        <v>226</v>
      </c>
      <c r="C85" s="18" t="s">
        <v>56</v>
      </c>
      <c r="D85" s="18" t="s">
        <v>423</v>
      </c>
      <c r="E85" s="18" t="s">
        <v>36</v>
      </c>
      <c r="F85" s="18">
        <v>6</v>
      </c>
      <c r="G85" s="18" t="s">
        <v>763</v>
      </c>
    </row>
    <row r="86" spans="1:7" x14ac:dyDescent="0.35">
      <c r="A86" s="18" t="s">
        <v>138</v>
      </c>
      <c r="B86" s="18">
        <v>486</v>
      </c>
      <c r="C86" s="18" t="s">
        <v>56</v>
      </c>
      <c r="D86" s="18" t="s">
        <v>424</v>
      </c>
      <c r="E86" s="18" t="s">
        <v>658</v>
      </c>
      <c r="F86" s="18">
        <v>6</v>
      </c>
      <c r="G86" s="18" t="s">
        <v>763</v>
      </c>
    </row>
    <row r="87" spans="1:7" x14ac:dyDescent="0.35">
      <c r="A87" s="18" t="s">
        <v>138</v>
      </c>
      <c r="B87" s="18">
        <v>32</v>
      </c>
      <c r="C87" s="18" t="s">
        <v>56</v>
      </c>
      <c r="D87" s="18" t="s">
        <v>425</v>
      </c>
      <c r="E87" s="18" t="s">
        <v>691</v>
      </c>
      <c r="F87" s="18">
        <v>6</v>
      </c>
      <c r="G87" s="18" t="s">
        <v>746</v>
      </c>
    </row>
    <row r="88" spans="1:7" x14ac:dyDescent="0.35">
      <c r="A88" s="18" t="s">
        <v>139</v>
      </c>
      <c r="B88" s="18">
        <v>921</v>
      </c>
      <c r="C88" s="18"/>
      <c r="D88" s="18"/>
      <c r="E88" s="18" t="s">
        <v>692</v>
      </c>
      <c r="F88" s="18">
        <v>6</v>
      </c>
      <c r="G88" s="18" t="s">
        <v>771</v>
      </c>
    </row>
    <row r="89" spans="1:7" x14ac:dyDescent="0.35">
      <c r="A89" s="18" t="s">
        <v>139</v>
      </c>
      <c r="B89" s="18">
        <v>922</v>
      </c>
      <c r="C89" s="18"/>
      <c r="D89" s="18"/>
      <c r="E89" s="18" t="s">
        <v>693</v>
      </c>
      <c r="F89" s="18">
        <v>6</v>
      </c>
      <c r="G89" s="18" t="s">
        <v>771</v>
      </c>
    </row>
    <row r="90" spans="1:7" x14ac:dyDescent="0.35">
      <c r="A90" s="18" t="s">
        <v>139</v>
      </c>
      <c r="B90" s="18">
        <v>923</v>
      </c>
      <c r="C90" s="18"/>
      <c r="D90" s="18"/>
      <c r="E90" s="18" t="s">
        <v>680</v>
      </c>
      <c r="F90" s="18">
        <v>6</v>
      </c>
      <c r="G90" s="18" t="s">
        <v>772</v>
      </c>
    </row>
    <row r="91" spans="1:7" x14ac:dyDescent="0.35">
      <c r="A91" s="18" t="s">
        <v>139</v>
      </c>
      <c r="B91" s="18">
        <v>120</v>
      </c>
      <c r="C91" s="18"/>
      <c r="D91" s="18"/>
      <c r="E91" s="18" t="s">
        <v>694</v>
      </c>
      <c r="F91" s="18">
        <v>6</v>
      </c>
      <c r="G91" s="18" t="s">
        <v>773</v>
      </c>
    </row>
    <row r="92" spans="1:7" x14ac:dyDescent="0.35">
      <c r="A92" s="18" t="s">
        <v>139</v>
      </c>
      <c r="B92" s="18">
        <v>74</v>
      </c>
      <c r="C92" s="18"/>
      <c r="D92" s="18"/>
      <c r="E92" s="18" t="s">
        <v>657</v>
      </c>
      <c r="F92" s="18">
        <v>6</v>
      </c>
      <c r="G92" s="18" t="s">
        <v>773</v>
      </c>
    </row>
    <row r="93" spans="1:7" x14ac:dyDescent="0.35">
      <c r="A93" s="18" t="s">
        <v>140</v>
      </c>
      <c r="B93" s="18">
        <v>810</v>
      </c>
      <c r="C93" s="18" t="s">
        <v>54</v>
      </c>
      <c r="D93" s="18" t="s">
        <v>591</v>
      </c>
      <c r="E93" s="18" t="s">
        <v>141</v>
      </c>
      <c r="F93" s="18">
        <v>6</v>
      </c>
      <c r="G93" s="18" t="s">
        <v>817</v>
      </c>
    </row>
    <row r="94" spans="1:7" x14ac:dyDescent="0.35">
      <c r="A94" s="18" t="s">
        <v>140</v>
      </c>
      <c r="B94" s="18">
        <v>808</v>
      </c>
      <c r="C94" s="18" t="s">
        <v>54</v>
      </c>
      <c r="D94" s="18" t="s">
        <v>592</v>
      </c>
      <c r="E94" s="18" t="s">
        <v>142</v>
      </c>
      <c r="F94" s="18">
        <v>6</v>
      </c>
      <c r="G94" s="18" t="s">
        <v>817</v>
      </c>
    </row>
    <row r="95" spans="1:7" x14ac:dyDescent="0.35">
      <c r="A95" s="18" t="s">
        <v>140</v>
      </c>
      <c r="B95" s="18">
        <v>809</v>
      </c>
      <c r="C95" s="18" t="s">
        <v>54</v>
      </c>
      <c r="D95" s="18" t="s">
        <v>593</v>
      </c>
      <c r="E95" s="18" t="s">
        <v>143</v>
      </c>
      <c r="F95" s="18">
        <v>6</v>
      </c>
      <c r="G95" s="18" t="s">
        <v>817</v>
      </c>
    </row>
    <row r="96" spans="1:7" x14ac:dyDescent="0.35">
      <c r="A96" s="18" t="s">
        <v>144</v>
      </c>
      <c r="B96" s="18">
        <v>899</v>
      </c>
      <c r="C96" s="18" t="s">
        <v>53</v>
      </c>
      <c r="D96" s="18" t="s">
        <v>426</v>
      </c>
      <c r="E96" s="18" t="s">
        <v>145</v>
      </c>
      <c r="F96" s="18">
        <v>6</v>
      </c>
      <c r="G96" s="18" t="s">
        <v>730</v>
      </c>
    </row>
    <row r="97" spans="1:7" x14ac:dyDescent="0.35">
      <c r="A97" s="18" t="s">
        <v>144</v>
      </c>
      <c r="B97" s="18">
        <v>894</v>
      </c>
      <c r="C97" s="18" t="s">
        <v>53</v>
      </c>
      <c r="D97" s="18" t="s">
        <v>427</v>
      </c>
      <c r="E97" s="18" t="s">
        <v>146</v>
      </c>
      <c r="F97" s="18">
        <v>6</v>
      </c>
      <c r="G97" s="18" t="s">
        <v>740</v>
      </c>
    </row>
    <row r="98" spans="1:7" x14ac:dyDescent="0.35">
      <c r="A98" s="18" t="s">
        <v>144</v>
      </c>
      <c r="B98" s="18">
        <v>729</v>
      </c>
      <c r="C98" s="18"/>
      <c r="D98" s="18"/>
      <c r="E98" s="18" t="s">
        <v>46</v>
      </c>
      <c r="F98" s="18">
        <v>6</v>
      </c>
      <c r="G98" s="18" t="s">
        <v>742</v>
      </c>
    </row>
    <row r="99" spans="1:7" x14ac:dyDescent="0.35">
      <c r="A99" s="18" t="s">
        <v>144</v>
      </c>
      <c r="B99" s="18">
        <v>730</v>
      </c>
      <c r="C99" s="18" t="s">
        <v>53</v>
      </c>
      <c r="D99" s="18" t="s">
        <v>428</v>
      </c>
      <c r="E99" s="18" t="s">
        <v>47</v>
      </c>
      <c r="F99" s="18">
        <v>6</v>
      </c>
      <c r="G99" s="18" t="s">
        <v>727</v>
      </c>
    </row>
    <row r="100" spans="1:7" x14ac:dyDescent="0.35">
      <c r="A100" s="18" t="s">
        <v>144</v>
      </c>
      <c r="B100" s="18">
        <v>298</v>
      </c>
      <c r="C100" s="18"/>
      <c r="D100" s="18"/>
      <c r="E100" s="18" t="s">
        <v>813</v>
      </c>
      <c r="F100" s="18">
        <v>6</v>
      </c>
      <c r="G100" s="18" t="s">
        <v>731</v>
      </c>
    </row>
    <row r="101" spans="1:7" x14ac:dyDescent="0.35">
      <c r="A101" s="18" t="s">
        <v>144</v>
      </c>
      <c r="B101" s="18">
        <v>731</v>
      </c>
      <c r="C101" s="18" t="s">
        <v>53</v>
      </c>
      <c r="D101" s="18" t="s">
        <v>429</v>
      </c>
      <c r="E101" s="18" t="s">
        <v>695</v>
      </c>
      <c r="F101" s="18">
        <v>6</v>
      </c>
      <c r="G101" s="18" t="s">
        <v>739</v>
      </c>
    </row>
    <row r="102" spans="1:7" x14ac:dyDescent="0.35">
      <c r="A102" s="18" t="s">
        <v>144</v>
      </c>
      <c r="B102" s="18">
        <v>732</v>
      </c>
      <c r="C102" s="18" t="s">
        <v>53</v>
      </c>
      <c r="D102" s="18" t="s">
        <v>430</v>
      </c>
      <c r="E102" s="18" t="s">
        <v>49</v>
      </c>
      <c r="F102" s="18">
        <v>6</v>
      </c>
      <c r="G102" s="18" t="s">
        <v>729</v>
      </c>
    </row>
    <row r="103" spans="1:7" x14ac:dyDescent="0.35">
      <c r="A103" s="18" t="s">
        <v>144</v>
      </c>
      <c r="B103" s="18">
        <v>734</v>
      </c>
      <c r="C103" s="18" t="s">
        <v>53</v>
      </c>
      <c r="D103" s="18" t="s">
        <v>431</v>
      </c>
      <c r="E103" s="18" t="s">
        <v>50</v>
      </c>
      <c r="F103" s="18">
        <v>6</v>
      </c>
      <c r="G103" s="18" t="s">
        <v>734</v>
      </c>
    </row>
    <row r="104" spans="1:7" x14ac:dyDescent="0.35">
      <c r="A104" s="18" t="s">
        <v>147</v>
      </c>
      <c r="B104" s="18">
        <v>278</v>
      </c>
      <c r="C104" s="18" t="s">
        <v>53</v>
      </c>
      <c r="D104" s="18" t="s">
        <v>594</v>
      </c>
      <c r="E104" s="18" t="s">
        <v>793</v>
      </c>
      <c r="F104" s="18">
        <v>6</v>
      </c>
      <c r="G104" s="18" t="s">
        <v>748</v>
      </c>
    </row>
    <row r="105" spans="1:7" x14ac:dyDescent="0.35">
      <c r="A105" s="18" t="s">
        <v>147</v>
      </c>
      <c r="B105" s="18">
        <v>796</v>
      </c>
      <c r="C105" s="18" t="s">
        <v>54</v>
      </c>
      <c r="D105" s="18" t="s">
        <v>464</v>
      </c>
      <c r="E105" s="18" t="s">
        <v>801</v>
      </c>
      <c r="F105" s="18">
        <v>6</v>
      </c>
      <c r="G105" s="18" t="s">
        <v>733</v>
      </c>
    </row>
    <row r="106" spans="1:7" x14ac:dyDescent="0.35">
      <c r="A106" s="18" t="s">
        <v>147</v>
      </c>
      <c r="B106" s="18">
        <v>304</v>
      </c>
      <c r="C106" s="18" t="s">
        <v>54</v>
      </c>
      <c r="D106" s="18" t="s">
        <v>432</v>
      </c>
      <c r="E106" s="18" t="s">
        <v>148</v>
      </c>
      <c r="F106" s="18">
        <v>6</v>
      </c>
      <c r="G106" s="18" t="s">
        <v>783</v>
      </c>
    </row>
    <row r="107" spans="1:7" x14ac:dyDescent="0.35">
      <c r="A107" s="18" t="s">
        <v>147</v>
      </c>
      <c r="B107" s="18">
        <v>800</v>
      </c>
      <c r="C107" s="18" t="s">
        <v>54</v>
      </c>
      <c r="D107" s="18" t="s">
        <v>433</v>
      </c>
      <c r="E107" s="18" t="s">
        <v>696</v>
      </c>
      <c r="F107" s="18">
        <v>6</v>
      </c>
      <c r="G107" s="18" t="s">
        <v>743</v>
      </c>
    </row>
    <row r="108" spans="1:7" x14ac:dyDescent="0.35">
      <c r="A108" s="18" t="s">
        <v>147</v>
      </c>
      <c r="B108" s="18">
        <v>517</v>
      </c>
      <c r="C108" s="18" t="s">
        <v>54</v>
      </c>
      <c r="D108" s="18" t="s">
        <v>434</v>
      </c>
      <c r="E108" s="18" t="s">
        <v>45</v>
      </c>
      <c r="F108" s="18">
        <v>6</v>
      </c>
      <c r="G108" s="18" t="s">
        <v>747</v>
      </c>
    </row>
    <row r="109" spans="1:7" x14ac:dyDescent="0.35">
      <c r="A109" s="18" t="s">
        <v>147</v>
      </c>
      <c r="B109" s="18">
        <v>296</v>
      </c>
      <c r="C109" s="18" t="s">
        <v>54</v>
      </c>
      <c r="D109" s="18" t="s">
        <v>435</v>
      </c>
      <c r="E109" s="18" t="s">
        <v>764</v>
      </c>
      <c r="F109" s="18">
        <v>6</v>
      </c>
      <c r="G109" s="18" t="s">
        <v>748</v>
      </c>
    </row>
    <row r="110" spans="1:7" x14ac:dyDescent="0.35">
      <c r="A110" s="18" t="s">
        <v>147</v>
      </c>
      <c r="B110" s="18">
        <v>295</v>
      </c>
      <c r="C110" s="18"/>
      <c r="D110" s="18"/>
      <c r="E110" s="18" t="s">
        <v>149</v>
      </c>
      <c r="F110" s="18">
        <v>6</v>
      </c>
      <c r="G110" s="18" t="s">
        <v>745</v>
      </c>
    </row>
    <row r="111" spans="1:7" x14ac:dyDescent="0.35">
      <c r="A111" s="18" t="s">
        <v>147</v>
      </c>
      <c r="B111" s="18">
        <v>292</v>
      </c>
      <c r="C111" s="18"/>
      <c r="D111" s="18"/>
      <c r="E111" s="18" t="s">
        <v>44</v>
      </c>
      <c r="F111" s="18">
        <v>6</v>
      </c>
      <c r="G111" s="18" t="s">
        <v>749</v>
      </c>
    </row>
    <row r="112" spans="1:7" x14ac:dyDescent="0.35">
      <c r="A112" s="18" t="s">
        <v>147</v>
      </c>
      <c r="B112" s="18">
        <v>303</v>
      </c>
      <c r="C112" s="18" t="s">
        <v>54</v>
      </c>
      <c r="D112" s="18" t="s">
        <v>436</v>
      </c>
      <c r="E112" s="18" t="s">
        <v>794</v>
      </c>
      <c r="F112" s="18">
        <v>6</v>
      </c>
      <c r="G112" s="18" t="s">
        <v>753</v>
      </c>
    </row>
    <row r="113" spans="1:7" x14ac:dyDescent="0.35">
      <c r="A113" s="18" t="s">
        <v>147</v>
      </c>
      <c r="B113" s="18">
        <v>518</v>
      </c>
      <c r="C113" s="18"/>
      <c r="D113" s="18"/>
      <c r="E113" s="18" t="s">
        <v>150</v>
      </c>
      <c r="F113" s="18">
        <v>6</v>
      </c>
      <c r="G113" s="18" t="s">
        <v>747</v>
      </c>
    </row>
    <row r="114" spans="1:7" x14ac:dyDescent="0.35">
      <c r="A114" s="18" t="s">
        <v>147</v>
      </c>
      <c r="B114" s="18">
        <v>713</v>
      </c>
      <c r="C114" s="18"/>
      <c r="D114" s="18"/>
      <c r="E114" s="18" t="s">
        <v>802</v>
      </c>
      <c r="F114" s="18">
        <v>6</v>
      </c>
      <c r="G114" s="18" t="s">
        <v>735</v>
      </c>
    </row>
    <row r="115" spans="1:7" x14ac:dyDescent="0.35">
      <c r="A115" s="18" t="s">
        <v>147</v>
      </c>
      <c r="B115" s="18">
        <v>301</v>
      </c>
      <c r="C115" s="18"/>
      <c r="D115" s="18"/>
      <c r="E115" s="18" t="s">
        <v>64</v>
      </c>
      <c r="F115" s="18">
        <v>6</v>
      </c>
      <c r="G115" s="18" t="s">
        <v>735</v>
      </c>
    </row>
    <row r="116" spans="1:7" x14ac:dyDescent="0.35">
      <c r="A116" s="18" t="s">
        <v>147</v>
      </c>
      <c r="B116" s="18">
        <v>948</v>
      </c>
      <c r="C116" s="18"/>
      <c r="D116" s="18"/>
      <c r="E116" s="18" t="s">
        <v>697</v>
      </c>
      <c r="F116" s="18">
        <v>6</v>
      </c>
      <c r="G116" s="18" t="s">
        <v>735</v>
      </c>
    </row>
    <row r="117" spans="1:7" x14ac:dyDescent="0.35">
      <c r="A117" s="18" t="s">
        <v>151</v>
      </c>
      <c r="B117" s="18">
        <v>603</v>
      </c>
      <c r="C117" s="18" t="s">
        <v>54</v>
      </c>
      <c r="D117" s="18" t="s">
        <v>595</v>
      </c>
      <c r="E117" s="18" t="s">
        <v>774</v>
      </c>
      <c r="F117" s="18">
        <v>30</v>
      </c>
      <c r="G117" s="18" t="s">
        <v>748</v>
      </c>
    </row>
    <row r="118" spans="1:7" x14ac:dyDescent="0.35">
      <c r="A118" s="18" t="s">
        <v>152</v>
      </c>
      <c r="B118" s="18">
        <v>475</v>
      </c>
      <c r="C118" s="18" t="s">
        <v>535</v>
      </c>
      <c r="D118" s="18" t="s">
        <v>596</v>
      </c>
      <c r="E118" s="18" t="s">
        <v>153</v>
      </c>
      <c r="F118" s="18">
        <v>12</v>
      </c>
      <c r="G118" s="18" t="s">
        <v>747</v>
      </c>
    </row>
    <row r="119" spans="1:7" x14ac:dyDescent="0.35">
      <c r="A119" s="18" t="s">
        <v>154</v>
      </c>
      <c r="B119" s="18">
        <v>476</v>
      </c>
      <c r="C119" s="18" t="s">
        <v>535</v>
      </c>
      <c r="D119" s="18" t="s">
        <v>597</v>
      </c>
      <c r="E119" s="18" t="s">
        <v>155</v>
      </c>
      <c r="F119" s="18">
        <v>6</v>
      </c>
      <c r="G119" s="18" t="s">
        <v>747</v>
      </c>
    </row>
    <row r="120" spans="1:7" x14ac:dyDescent="0.35">
      <c r="A120" s="18" t="s">
        <v>118</v>
      </c>
      <c r="B120" s="18">
        <v>526</v>
      </c>
      <c r="C120" s="18" t="s">
        <v>662</v>
      </c>
      <c r="D120" s="18" t="s">
        <v>578</v>
      </c>
      <c r="E120" s="18" t="s">
        <v>156</v>
      </c>
      <c r="F120" s="18">
        <v>12</v>
      </c>
      <c r="G120" s="18" t="s">
        <v>747</v>
      </c>
    </row>
  </sheetData>
  <sheetProtection algorithmName="SHA-512" hashValue="346X3SvPjwnNi9ot48813OlDapI6am8ouNFDCr/z3fMVv7xBJ5dQUARRPN4jwPFV30JBc5jb7bKYdGA/yYSa4Q==" saltValue="rVO/krfdNIYQXWnTLiZ78Q==" spinCount="100000" sheet="1" objects="1" scenarios="1"/>
  <pageMargins left="0.7" right="0.7" top="0.78740157499999996" bottom="0.78740157499999996"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1:G69"/>
  <sheetViews>
    <sheetView topLeftCell="A22" workbookViewId="0">
      <selection sqref="A1:G69"/>
    </sheetView>
  </sheetViews>
  <sheetFormatPr baseColWidth="10" defaultRowHeight="15.5" x14ac:dyDescent="0.35"/>
  <cols>
    <col min="1" max="1" width="39.25" bestFit="1" customWidth="1"/>
    <col min="2" max="2" width="10.5" bestFit="1" customWidth="1"/>
    <col min="3" max="3" width="6.58203125" bestFit="1" customWidth="1"/>
    <col min="4" max="4" width="9.5" bestFit="1" customWidth="1"/>
    <col min="5" max="5" width="80.6640625" bestFit="1" customWidth="1"/>
    <col min="6" max="6" width="8.75" bestFit="1" customWidth="1"/>
    <col min="7" max="7" width="15.4140625" bestFit="1" customWidth="1"/>
    <col min="8" max="8" width="8.58203125" bestFit="1" customWidth="1"/>
  </cols>
  <sheetData>
    <row r="1" spans="1:7" x14ac:dyDescent="0.35">
      <c r="A1" t="s">
        <v>115</v>
      </c>
      <c r="B1" t="s">
        <v>391</v>
      </c>
      <c r="C1" t="s">
        <v>0</v>
      </c>
      <c r="D1" t="s">
        <v>1</v>
      </c>
      <c r="E1" t="s">
        <v>116</v>
      </c>
      <c r="F1" t="s">
        <v>2</v>
      </c>
      <c r="G1" t="s">
        <v>726</v>
      </c>
    </row>
    <row r="2" spans="1:7" x14ac:dyDescent="0.35">
      <c r="A2" s="18" t="s">
        <v>366</v>
      </c>
      <c r="B2" s="18">
        <v>878</v>
      </c>
      <c r="C2" s="18" t="s">
        <v>54</v>
      </c>
      <c r="D2" s="18" t="s">
        <v>461</v>
      </c>
      <c r="E2" s="18" t="s">
        <v>202</v>
      </c>
      <c r="F2" s="18">
        <v>6</v>
      </c>
      <c r="G2" s="18" t="s">
        <v>743</v>
      </c>
    </row>
    <row r="3" spans="1:7" x14ac:dyDescent="0.35">
      <c r="A3" s="18" t="s">
        <v>366</v>
      </c>
      <c r="B3" s="18">
        <v>670</v>
      </c>
      <c r="C3" s="18" t="s">
        <v>54</v>
      </c>
      <c r="D3" s="18" t="s">
        <v>598</v>
      </c>
      <c r="E3" s="18" t="s">
        <v>698</v>
      </c>
      <c r="F3" s="18">
        <v>6</v>
      </c>
      <c r="G3" s="18" t="s">
        <v>735</v>
      </c>
    </row>
    <row r="4" spans="1:7" x14ac:dyDescent="0.35">
      <c r="A4" s="18" t="s">
        <v>366</v>
      </c>
      <c r="B4" s="18">
        <v>668</v>
      </c>
      <c r="C4" s="18" t="s">
        <v>54</v>
      </c>
      <c r="D4" s="18" t="s">
        <v>599</v>
      </c>
      <c r="E4" s="18" t="s">
        <v>158</v>
      </c>
      <c r="F4" s="18">
        <v>6</v>
      </c>
      <c r="G4" s="18" t="s">
        <v>735</v>
      </c>
    </row>
    <row r="5" spans="1:7" x14ac:dyDescent="0.35">
      <c r="A5" s="18" t="s">
        <v>366</v>
      </c>
      <c r="B5" s="18">
        <v>678</v>
      </c>
      <c r="C5" s="18" t="s">
        <v>54</v>
      </c>
      <c r="D5" s="18" t="s">
        <v>600</v>
      </c>
      <c r="E5" s="18" t="s">
        <v>204</v>
      </c>
      <c r="F5" s="18">
        <v>6</v>
      </c>
      <c r="G5" s="18" t="s">
        <v>738</v>
      </c>
    </row>
    <row r="6" spans="1:7" x14ac:dyDescent="0.35">
      <c r="A6" s="18" t="s">
        <v>366</v>
      </c>
      <c r="B6" s="18">
        <v>676</v>
      </c>
      <c r="C6" s="18" t="s">
        <v>54</v>
      </c>
      <c r="D6" s="18" t="s">
        <v>601</v>
      </c>
      <c r="E6" s="18" t="s">
        <v>159</v>
      </c>
      <c r="F6" s="18">
        <v>6</v>
      </c>
      <c r="G6" s="18" t="s">
        <v>738</v>
      </c>
    </row>
    <row r="7" spans="1:7" x14ac:dyDescent="0.35">
      <c r="A7" s="18" t="s">
        <v>366</v>
      </c>
      <c r="B7" s="18">
        <v>495</v>
      </c>
      <c r="C7" s="18" t="s">
        <v>54</v>
      </c>
      <c r="D7" s="18" t="s">
        <v>443</v>
      </c>
      <c r="E7" s="18" t="s">
        <v>161</v>
      </c>
      <c r="F7" s="18">
        <v>6</v>
      </c>
      <c r="G7" s="18" t="s">
        <v>747</v>
      </c>
    </row>
    <row r="8" spans="1:7" x14ac:dyDescent="0.35">
      <c r="A8" s="18" t="s">
        <v>366</v>
      </c>
      <c r="B8" s="18">
        <v>671</v>
      </c>
      <c r="C8" s="18" t="s">
        <v>54</v>
      </c>
      <c r="D8" s="18" t="s">
        <v>602</v>
      </c>
      <c r="E8" s="18" t="s">
        <v>210</v>
      </c>
      <c r="F8" s="18">
        <v>6</v>
      </c>
      <c r="G8" s="18" t="s">
        <v>738</v>
      </c>
    </row>
    <row r="9" spans="1:7" x14ac:dyDescent="0.35">
      <c r="A9" s="18" t="s">
        <v>366</v>
      </c>
      <c r="B9" s="18">
        <v>389</v>
      </c>
      <c r="C9" s="18" t="s">
        <v>53</v>
      </c>
      <c r="D9" s="18" t="s">
        <v>445</v>
      </c>
      <c r="E9" s="18" t="s">
        <v>164</v>
      </c>
      <c r="F9" s="18">
        <v>6</v>
      </c>
      <c r="G9" s="18" t="s">
        <v>729</v>
      </c>
    </row>
    <row r="10" spans="1:7" x14ac:dyDescent="0.35">
      <c r="A10" s="18" t="s">
        <v>251</v>
      </c>
      <c r="B10" s="18">
        <v>887</v>
      </c>
      <c r="C10" s="18" t="s">
        <v>53</v>
      </c>
      <c r="D10" s="18" t="s">
        <v>446</v>
      </c>
      <c r="E10" s="18" t="s">
        <v>170</v>
      </c>
      <c r="F10" s="18">
        <v>6</v>
      </c>
      <c r="G10" s="18" t="s">
        <v>729</v>
      </c>
    </row>
    <row r="11" spans="1:7" x14ac:dyDescent="0.35">
      <c r="A11" s="18" t="s">
        <v>251</v>
      </c>
      <c r="B11" s="18">
        <v>968</v>
      </c>
      <c r="C11" s="18"/>
      <c r="D11" s="18"/>
      <c r="E11" s="18" t="s">
        <v>798</v>
      </c>
      <c r="F11" s="18">
        <v>6</v>
      </c>
      <c r="G11" s="18" t="s">
        <v>739</v>
      </c>
    </row>
    <row r="12" spans="1:7" x14ac:dyDescent="0.35">
      <c r="A12" s="18" t="s">
        <v>251</v>
      </c>
      <c r="B12" s="18">
        <v>939</v>
      </c>
      <c r="C12" s="18"/>
      <c r="D12" s="18"/>
      <c r="E12" s="18" t="s">
        <v>699</v>
      </c>
      <c r="F12" s="18">
        <v>6</v>
      </c>
      <c r="G12" s="18" t="s">
        <v>729</v>
      </c>
    </row>
    <row r="13" spans="1:7" x14ac:dyDescent="0.35">
      <c r="A13" s="18" t="s">
        <v>251</v>
      </c>
      <c r="B13" s="18">
        <v>801</v>
      </c>
      <c r="C13" s="18" t="s">
        <v>54</v>
      </c>
      <c r="D13" s="18" t="s">
        <v>460</v>
      </c>
      <c r="E13" s="18" t="s">
        <v>201</v>
      </c>
      <c r="F13" s="18">
        <v>6</v>
      </c>
      <c r="G13" s="18" t="s">
        <v>743</v>
      </c>
    </row>
    <row r="14" spans="1:7" x14ac:dyDescent="0.35">
      <c r="A14" s="18" t="s">
        <v>251</v>
      </c>
      <c r="B14" s="18">
        <v>473</v>
      </c>
      <c r="C14" s="18" t="s">
        <v>53</v>
      </c>
      <c r="D14" s="18" t="s">
        <v>448</v>
      </c>
      <c r="E14" s="18" t="s">
        <v>799</v>
      </c>
      <c r="F14" s="18">
        <v>6</v>
      </c>
      <c r="G14" s="18" t="s">
        <v>731</v>
      </c>
    </row>
    <row r="15" spans="1:7" x14ac:dyDescent="0.35">
      <c r="A15" s="18" t="s">
        <v>251</v>
      </c>
      <c r="B15" s="18">
        <v>967</v>
      </c>
      <c r="C15" s="18"/>
      <c r="D15" s="18"/>
      <c r="E15" s="18" t="s">
        <v>800</v>
      </c>
      <c r="F15" s="18">
        <v>6</v>
      </c>
      <c r="G15" s="18" t="s">
        <v>733</v>
      </c>
    </row>
    <row r="16" spans="1:7" x14ac:dyDescent="0.35">
      <c r="A16" s="18" t="s">
        <v>251</v>
      </c>
      <c r="B16" s="18">
        <v>788</v>
      </c>
      <c r="C16" s="18" t="s">
        <v>54</v>
      </c>
      <c r="D16" s="18" t="s">
        <v>449</v>
      </c>
      <c r="E16" s="18" t="s">
        <v>174</v>
      </c>
      <c r="F16" s="18">
        <v>6</v>
      </c>
      <c r="G16" s="18" t="s">
        <v>733</v>
      </c>
    </row>
    <row r="17" spans="1:7" x14ac:dyDescent="0.35">
      <c r="A17" s="18" t="s">
        <v>251</v>
      </c>
      <c r="B17" s="18">
        <v>319</v>
      </c>
      <c r="C17" s="18" t="s">
        <v>53</v>
      </c>
      <c r="D17" s="18" t="s">
        <v>450</v>
      </c>
      <c r="E17" s="18" t="s">
        <v>175</v>
      </c>
      <c r="F17" s="18">
        <v>6</v>
      </c>
      <c r="G17" s="18" t="s">
        <v>727</v>
      </c>
    </row>
    <row r="18" spans="1:7" x14ac:dyDescent="0.35">
      <c r="A18" s="18" t="s">
        <v>251</v>
      </c>
      <c r="B18" s="18">
        <v>38</v>
      </c>
      <c r="C18" s="18" t="s">
        <v>54</v>
      </c>
      <c r="D18" s="18" t="s">
        <v>442</v>
      </c>
      <c r="E18" s="18" t="s">
        <v>157</v>
      </c>
      <c r="F18" s="18">
        <v>6</v>
      </c>
      <c r="G18" s="18" t="s">
        <v>735</v>
      </c>
    </row>
    <row r="19" spans="1:7" x14ac:dyDescent="0.35">
      <c r="A19" s="18" t="s">
        <v>251</v>
      </c>
      <c r="B19" s="18">
        <v>312</v>
      </c>
      <c r="C19" s="18" t="s">
        <v>603</v>
      </c>
      <c r="D19" s="18" t="s">
        <v>604</v>
      </c>
      <c r="E19" s="18" t="s">
        <v>385</v>
      </c>
      <c r="F19" s="18">
        <v>12</v>
      </c>
      <c r="G19" s="18" t="s">
        <v>775</v>
      </c>
    </row>
    <row r="20" spans="1:7" x14ac:dyDescent="0.35">
      <c r="A20" s="18" t="s">
        <v>251</v>
      </c>
      <c r="B20" s="18">
        <v>906</v>
      </c>
      <c r="C20" s="18" t="s">
        <v>53</v>
      </c>
      <c r="D20" s="18" t="s">
        <v>567</v>
      </c>
      <c r="E20" s="18" t="s">
        <v>203</v>
      </c>
      <c r="F20" s="18">
        <v>6</v>
      </c>
      <c r="G20" s="18" t="s">
        <v>733</v>
      </c>
    </row>
    <row r="21" spans="1:7" x14ac:dyDescent="0.35">
      <c r="A21" s="18" t="s">
        <v>251</v>
      </c>
      <c r="B21" s="18">
        <v>174</v>
      </c>
      <c r="C21" s="18" t="s">
        <v>53</v>
      </c>
      <c r="D21" s="18" t="s">
        <v>559</v>
      </c>
      <c r="E21" s="18" t="s">
        <v>168</v>
      </c>
      <c r="F21" s="18">
        <v>6</v>
      </c>
      <c r="G21" s="18" t="s">
        <v>728</v>
      </c>
    </row>
    <row r="22" spans="1:7" x14ac:dyDescent="0.35">
      <c r="A22" s="18" t="s">
        <v>251</v>
      </c>
      <c r="B22" s="18">
        <v>961</v>
      </c>
      <c r="C22" s="18" t="s">
        <v>53</v>
      </c>
      <c r="D22" s="18" t="s">
        <v>582</v>
      </c>
      <c r="E22" s="18" t="s">
        <v>736</v>
      </c>
      <c r="F22" s="18">
        <v>6</v>
      </c>
      <c r="G22" s="18" t="s">
        <v>737</v>
      </c>
    </row>
    <row r="23" spans="1:7" x14ac:dyDescent="0.35">
      <c r="A23" s="18" t="s">
        <v>251</v>
      </c>
      <c r="B23" s="18">
        <v>674</v>
      </c>
      <c r="C23" s="18" t="s">
        <v>53</v>
      </c>
      <c r="D23" s="18" t="s">
        <v>570</v>
      </c>
      <c r="E23" s="18" t="s">
        <v>178</v>
      </c>
      <c r="F23" s="18">
        <v>6</v>
      </c>
      <c r="G23" s="18" t="s">
        <v>738</v>
      </c>
    </row>
    <row r="24" spans="1:7" x14ac:dyDescent="0.35">
      <c r="A24" s="18" t="s">
        <v>251</v>
      </c>
      <c r="B24" s="18">
        <v>260</v>
      </c>
      <c r="C24" s="18" t="s">
        <v>54</v>
      </c>
      <c r="D24" s="18" t="s">
        <v>605</v>
      </c>
      <c r="E24" s="18" t="s">
        <v>744</v>
      </c>
      <c r="F24" s="18">
        <v>6</v>
      </c>
      <c r="G24" s="18" t="s">
        <v>735</v>
      </c>
    </row>
    <row r="25" spans="1:7" x14ac:dyDescent="0.35">
      <c r="A25" s="18" t="s">
        <v>251</v>
      </c>
      <c r="B25" s="18">
        <v>662</v>
      </c>
      <c r="C25" s="18" t="s">
        <v>53</v>
      </c>
      <c r="D25" s="18" t="s">
        <v>606</v>
      </c>
      <c r="E25" s="18" t="s">
        <v>183</v>
      </c>
      <c r="F25" s="18">
        <v>6</v>
      </c>
      <c r="G25" s="18" t="s">
        <v>739</v>
      </c>
    </row>
    <row r="26" spans="1:7" x14ac:dyDescent="0.35">
      <c r="A26" s="18" t="s">
        <v>251</v>
      </c>
      <c r="B26" s="18">
        <v>494</v>
      </c>
      <c r="C26" s="18" t="s">
        <v>54</v>
      </c>
      <c r="D26" s="18" t="s">
        <v>568</v>
      </c>
      <c r="E26" s="18" t="s">
        <v>162</v>
      </c>
      <c r="F26" s="18">
        <v>6</v>
      </c>
      <c r="G26" s="18" t="s">
        <v>747</v>
      </c>
    </row>
    <row r="27" spans="1:7" x14ac:dyDescent="0.35">
      <c r="A27" s="18" t="s">
        <v>251</v>
      </c>
      <c r="B27" s="18">
        <v>512</v>
      </c>
      <c r="C27" s="18" t="s">
        <v>54</v>
      </c>
      <c r="D27" s="18" t="s">
        <v>462</v>
      </c>
      <c r="E27" s="18" t="s">
        <v>786</v>
      </c>
      <c r="F27" s="18">
        <v>6</v>
      </c>
      <c r="G27" s="18" t="s">
        <v>748</v>
      </c>
    </row>
    <row r="28" spans="1:7" x14ac:dyDescent="0.35">
      <c r="A28" s="18" t="s">
        <v>251</v>
      </c>
      <c r="B28" s="18">
        <v>779</v>
      </c>
      <c r="C28" s="18" t="s">
        <v>54</v>
      </c>
      <c r="D28" s="18" t="s">
        <v>454</v>
      </c>
      <c r="E28" s="18" t="s">
        <v>741</v>
      </c>
      <c r="F28" s="18">
        <v>6</v>
      </c>
      <c r="G28" s="18" t="s">
        <v>732</v>
      </c>
    </row>
    <row r="29" spans="1:7" x14ac:dyDescent="0.35">
      <c r="A29" s="18" t="s">
        <v>251</v>
      </c>
      <c r="B29" s="18">
        <v>490</v>
      </c>
      <c r="C29" s="18" t="s">
        <v>54</v>
      </c>
      <c r="D29" s="18" t="s">
        <v>452</v>
      </c>
      <c r="E29" s="18" t="s">
        <v>700</v>
      </c>
      <c r="F29" s="18">
        <v>6</v>
      </c>
      <c r="G29" s="18" t="s">
        <v>749</v>
      </c>
    </row>
    <row r="30" spans="1:7" x14ac:dyDescent="0.35">
      <c r="A30" s="18" t="s">
        <v>251</v>
      </c>
      <c r="B30" s="18">
        <v>390</v>
      </c>
      <c r="C30" s="18" t="s">
        <v>53</v>
      </c>
      <c r="D30" s="18" t="s">
        <v>555</v>
      </c>
      <c r="E30" s="18" t="s">
        <v>163</v>
      </c>
      <c r="F30" s="18">
        <v>6</v>
      </c>
      <c r="G30" s="18" t="s">
        <v>729</v>
      </c>
    </row>
    <row r="31" spans="1:7" x14ac:dyDescent="0.35">
      <c r="A31" s="18" t="s">
        <v>251</v>
      </c>
      <c r="B31" s="18">
        <v>178</v>
      </c>
      <c r="C31" s="18" t="s">
        <v>53</v>
      </c>
      <c r="D31" s="18" t="s">
        <v>556</v>
      </c>
      <c r="E31" s="18" t="s">
        <v>187</v>
      </c>
      <c r="F31" s="18">
        <v>6</v>
      </c>
      <c r="G31" s="18" t="s">
        <v>730</v>
      </c>
    </row>
    <row r="32" spans="1:7" x14ac:dyDescent="0.35">
      <c r="A32" s="18" t="s">
        <v>251</v>
      </c>
      <c r="B32" s="18">
        <v>886</v>
      </c>
      <c r="C32" s="18" t="s">
        <v>53</v>
      </c>
      <c r="D32" s="18" t="s">
        <v>456</v>
      </c>
      <c r="E32" s="18" t="s">
        <v>188</v>
      </c>
      <c r="F32" s="18">
        <v>6</v>
      </c>
      <c r="G32" s="18" t="s">
        <v>729</v>
      </c>
    </row>
    <row r="33" spans="1:7" x14ac:dyDescent="0.35">
      <c r="A33" s="18" t="s">
        <v>251</v>
      </c>
      <c r="B33" s="18">
        <v>161</v>
      </c>
      <c r="C33" s="18" t="s">
        <v>53</v>
      </c>
      <c r="D33" s="18" t="s">
        <v>561</v>
      </c>
      <c r="E33" s="18" t="s">
        <v>190</v>
      </c>
      <c r="F33" s="18">
        <v>6</v>
      </c>
      <c r="G33" s="18" t="s">
        <v>728</v>
      </c>
    </row>
    <row r="34" spans="1:7" x14ac:dyDescent="0.35">
      <c r="A34" s="18" t="s">
        <v>251</v>
      </c>
      <c r="B34" s="18">
        <v>491</v>
      </c>
      <c r="C34" s="18" t="s">
        <v>53</v>
      </c>
      <c r="D34" s="18" t="s">
        <v>457</v>
      </c>
      <c r="E34" s="18" t="s">
        <v>189</v>
      </c>
      <c r="F34" s="18">
        <v>6</v>
      </c>
      <c r="G34" s="18" t="s">
        <v>727</v>
      </c>
    </row>
    <row r="35" spans="1:7" x14ac:dyDescent="0.35">
      <c r="A35" s="18" t="s">
        <v>251</v>
      </c>
      <c r="B35" s="18">
        <v>940</v>
      </c>
      <c r="C35" s="18"/>
      <c r="D35" s="18"/>
      <c r="E35" s="18" t="s">
        <v>701</v>
      </c>
      <c r="F35" s="18">
        <v>6</v>
      </c>
      <c r="G35" s="18" t="s">
        <v>729</v>
      </c>
    </row>
    <row r="36" spans="1:7" x14ac:dyDescent="0.35">
      <c r="A36" s="18" t="s">
        <v>251</v>
      </c>
      <c r="B36" s="18">
        <v>498</v>
      </c>
      <c r="C36" s="18" t="s">
        <v>54</v>
      </c>
      <c r="D36" s="18" t="s">
        <v>569</v>
      </c>
      <c r="E36" s="18" t="s">
        <v>208</v>
      </c>
      <c r="F36" s="18">
        <v>6</v>
      </c>
      <c r="G36" s="18" t="s">
        <v>749</v>
      </c>
    </row>
    <row r="37" spans="1:7" x14ac:dyDescent="0.35">
      <c r="A37" s="18" t="s">
        <v>251</v>
      </c>
      <c r="B37" s="18">
        <v>497</v>
      </c>
      <c r="C37" s="18" t="s">
        <v>54</v>
      </c>
      <c r="D37" s="18" t="s">
        <v>570</v>
      </c>
      <c r="E37" s="18" t="s">
        <v>207</v>
      </c>
      <c r="F37" s="18">
        <v>6</v>
      </c>
      <c r="G37" s="18" t="s">
        <v>749</v>
      </c>
    </row>
    <row r="38" spans="1:7" x14ac:dyDescent="0.35">
      <c r="A38" s="18" t="s">
        <v>251</v>
      </c>
      <c r="B38" s="18">
        <v>880</v>
      </c>
      <c r="C38" s="18" t="s">
        <v>54</v>
      </c>
      <c r="D38" s="18" t="s">
        <v>463</v>
      </c>
      <c r="E38" s="18" t="s">
        <v>206</v>
      </c>
      <c r="F38" s="18">
        <v>6</v>
      </c>
      <c r="G38" s="18" t="s">
        <v>733</v>
      </c>
    </row>
    <row r="39" spans="1:7" x14ac:dyDescent="0.35">
      <c r="A39" s="18" t="s">
        <v>251</v>
      </c>
      <c r="B39" s="18">
        <v>148</v>
      </c>
      <c r="C39" s="18" t="s">
        <v>54</v>
      </c>
      <c r="D39" s="18" t="s">
        <v>408</v>
      </c>
      <c r="E39" s="18" t="s">
        <v>61</v>
      </c>
      <c r="F39" s="18">
        <v>6</v>
      </c>
      <c r="G39" s="18" t="s">
        <v>748</v>
      </c>
    </row>
    <row r="40" spans="1:7" x14ac:dyDescent="0.35">
      <c r="A40" s="18" t="s">
        <v>251</v>
      </c>
      <c r="B40" s="18">
        <v>802</v>
      </c>
      <c r="C40" s="18" t="s">
        <v>54</v>
      </c>
      <c r="D40" s="18" t="s">
        <v>409</v>
      </c>
      <c r="E40" s="18" t="s">
        <v>62</v>
      </c>
      <c r="F40" s="18">
        <v>6</v>
      </c>
      <c r="G40" s="18" t="s">
        <v>748</v>
      </c>
    </row>
    <row r="41" spans="1:7" x14ac:dyDescent="0.35">
      <c r="A41" s="18" t="s">
        <v>251</v>
      </c>
      <c r="B41" s="18">
        <v>673</v>
      </c>
      <c r="C41" s="18" t="s">
        <v>53</v>
      </c>
      <c r="D41" s="18" t="s">
        <v>482</v>
      </c>
      <c r="E41" s="18" t="s">
        <v>384</v>
      </c>
      <c r="F41" s="18">
        <v>6</v>
      </c>
      <c r="G41" s="18" t="s">
        <v>738</v>
      </c>
    </row>
    <row r="42" spans="1:7" x14ac:dyDescent="0.35">
      <c r="A42" s="18" t="s">
        <v>251</v>
      </c>
      <c r="B42" s="18">
        <v>163</v>
      </c>
      <c r="C42" s="18" t="s">
        <v>53</v>
      </c>
      <c r="D42" s="18" t="s">
        <v>562</v>
      </c>
      <c r="E42" s="18" t="s">
        <v>191</v>
      </c>
      <c r="F42" s="18">
        <v>6</v>
      </c>
      <c r="G42" s="18" t="s">
        <v>729</v>
      </c>
    </row>
    <row r="43" spans="1:7" x14ac:dyDescent="0.35">
      <c r="A43" s="18" t="s">
        <v>251</v>
      </c>
      <c r="B43" s="18">
        <v>66</v>
      </c>
      <c r="C43" s="18" t="s">
        <v>54</v>
      </c>
      <c r="D43" s="18" t="s">
        <v>557</v>
      </c>
      <c r="E43" s="18" t="s">
        <v>192</v>
      </c>
      <c r="F43" s="18">
        <v>6</v>
      </c>
      <c r="G43" s="18" t="s">
        <v>742</v>
      </c>
    </row>
    <row r="44" spans="1:7" x14ac:dyDescent="0.35">
      <c r="A44" s="18" t="s">
        <v>251</v>
      </c>
      <c r="B44" s="18">
        <v>661</v>
      </c>
      <c r="C44" s="18" t="s">
        <v>53</v>
      </c>
      <c r="D44" s="18" t="s">
        <v>607</v>
      </c>
      <c r="E44" s="18" t="s">
        <v>193</v>
      </c>
      <c r="F44" s="18">
        <v>6</v>
      </c>
      <c r="G44" s="18" t="s">
        <v>739</v>
      </c>
    </row>
    <row r="45" spans="1:7" x14ac:dyDescent="0.35">
      <c r="A45" s="18" t="s">
        <v>251</v>
      </c>
      <c r="B45" s="18">
        <v>75</v>
      </c>
      <c r="C45" s="18" t="s">
        <v>53</v>
      </c>
      <c r="D45" s="18" t="s">
        <v>444</v>
      </c>
      <c r="E45" s="18" t="s">
        <v>702</v>
      </c>
      <c r="F45" s="18">
        <v>6</v>
      </c>
      <c r="G45" s="18" t="s">
        <v>729</v>
      </c>
    </row>
    <row r="46" spans="1:7" x14ac:dyDescent="0.35">
      <c r="A46" s="18" t="s">
        <v>251</v>
      </c>
      <c r="B46" s="18">
        <v>941</v>
      </c>
      <c r="C46" s="18"/>
      <c r="D46" s="18"/>
      <c r="E46" s="18" t="s">
        <v>703</v>
      </c>
      <c r="F46" s="18">
        <v>6</v>
      </c>
      <c r="G46" s="18" t="s">
        <v>729</v>
      </c>
    </row>
    <row r="47" spans="1:7" x14ac:dyDescent="0.35">
      <c r="A47" s="18" t="s">
        <v>251</v>
      </c>
      <c r="B47" s="18">
        <v>496</v>
      </c>
      <c r="C47" s="18" t="s">
        <v>54</v>
      </c>
      <c r="D47" s="18" t="s">
        <v>572</v>
      </c>
      <c r="E47" s="18" t="s">
        <v>209</v>
      </c>
      <c r="F47" s="18">
        <v>6</v>
      </c>
      <c r="G47" s="18" t="s">
        <v>749</v>
      </c>
    </row>
    <row r="48" spans="1:7" x14ac:dyDescent="0.35">
      <c r="A48" s="18" t="s">
        <v>251</v>
      </c>
      <c r="B48" s="18">
        <v>891</v>
      </c>
      <c r="C48" s="18" t="s">
        <v>53</v>
      </c>
      <c r="D48" s="18" t="s">
        <v>459</v>
      </c>
      <c r="E48" s="18" t="s">
        <v>195</v>
      </c>
      <c r="F48" s="18">
        <v>6</v>
      </c>
      <c r="G48" s="18" t="s">
        <v>729</v>
      </c>
    </row>
    <row r="49" spans="1:7" x14ac:dyDescent="0.35">
      <c r="A49" s="18" t="s">
        <v>251</v>
      </c>
      <c r="B49" s="18">
        <v>877</v>
      </c>
      <c r="C49" s="18" t="s">
        <v>54</v>
      </c>
      <c r="D49" s="18" t="s">
        <v>608</v>
      </c>
      <c r="E49" s="18" t="s">
        <v>704</v>
      </c>
      <c r="F49" s="18">
        <v>6</v>
      </c>
      <c r="G49" s="18" t="s">
        <v>743</v>
      </c>
    </row>
    <row r="50" spans="1:7" x14ac:dyDescent="0.35">
      <c r="A50" s="18" t="s">
        <v>386</v>
      </c>
      <c r="B50" s="18">
        <v>835</v>
      </c>
      <c r="C50" s="18" t="s">
        <v>54</v>
      </c>
      <c r="D50" s="18" t="s">
        <v>609</v>
      </c>
      <c r="E50" s="18" t="s">
        <v>387</v>
      </c>
      <c r="F50" s="18">
        <v>6</v>
      </c>
      <c r="G50" s="18" t="s">
        <v>738</v>
      </c>
    </row>
    <row r="51" spans="1:7" x14ac:dyDescent="0.35">
      <c r="A51" s="18" t="s">
        <v>386</v>
      </c>
      <c r="B51" s="18">
        <v>836</v>
      </c>
      <c r="C51" s="18" t="s">
        <v>54</v>
      </c>
      <c r="D51" s="18" t="s">
        <v>610</v>
      </c>
      <c r="E51" s="18" t="s">
        <v>388</v>
      </c>
      <c r="F51" s="18">
        <v>6</v>
      </c>
      <c r="G51" s="18" t="s">
        <v>735</v>
      </c>
    </row>
    <row r="52" spans="1:7" x14ac:dyDescent="0.35">
      <c r="A52" s="18" t="s">
        <v>386</v>
      </c>
      <c r="B52" s="18">
        <v>837</v>
      </c>
      <c r="C52" s="18" t="s">
        <v>54</v>
      </c>
      <c r="D52" s="18" t="s">
        <v>611</v>
      </c>
      <c r="E52" s="18" t="s">
        <v>389</v>
      </c>
      <c r="F52" s="18">
        <v>6</v>
      </c>
      <c r="G52" s="18" t="s">
        <v>735</v>
      </c>
    </row>
    <row r="53" spans="1:7" x14ac:dyDescent="0.35">
      <c r="A53" s="18" t="s">
        <v>215</v>
      </c>
      <c r="B53" s="18">
        <v>796</v>
      </c>
      <c r="C53" s="18" t="s">
        <v>54</v>
      </c>
      <c r="D53" s="18" t="s">
        <v>464</v>
      </c>
      <c r="E53" s="18" t="s">
        <v>801</v>
      </c>
      <c r="F53" s="18">
        <v>6</v>
      </c>
      <c r="G53" s="18" t="s">
        <v>733</v>
      </c>
    </row>
    <row r="54" spans="1:7" x14ac:dyDescent="0.35">
      <c r="A54" s="18" t="s">
        <v>215</v>
      </c>
      <c r="B54" s="18">
        <v>524</v>
      </c>
      <c r="C54" s="18"/>
      <c r="D54" s="18"/>
      <c r="E54" s="18" t="s">
        <v>750</v>
      </c>
      <c r="F54" s="18">
        <v>6</v>
      </c>
      <c r="G54" s="18" t="s">
        <v>748</v>
      </c>
    </row>
    <row r="55" spans="1:7" x14ac:dyDescent="0.35">
      <c r="A55" s="18" t="s">
        <v>215</v>
      </c>
      <c r="B55" s="18">
        <v>517</v>
      </c>
      <c r="C55" s="18" t="s">
        <v>54</v>
      </c>
      <c r="D55" s="18" t="s">
        <v>434</v>
      </c>
      <c r="E55" s="18" t="s">
        <v>45</v>
      </c>
      <c r="F55" s="18">
        <v>6</v>
      </c>
      <c r="G55" s="18" t="s">
        <v>747</v>
      </c>
    </row>
    <row r="56" spans="1:7" x14ac:dyDescent="0.35">
      <c r="A56" s="18" t="s">
        <v>215</v>
      </c>
      <c r="B56" s="18">
        <v>642</v>
      </c>
      <c r="C56" s="18"/>
      <c r="D56" s="18"/>
      <c r="E56" s="18" t="s">
        <v>221</v>
      </c>
      <c r="F56" s="18">
        <v>6</v>
      </c>
      <c r="G56" s="18" t="s">
        <v>729</v>
      </c>
    </row>
    <row r="57" spans="1:7" x14ac:dyDescent="0.35">
      <c r="A57" s="18" t="s">
        <v>215</v>
      </c>
      <c r="B57" s="18">
        <v>598</v>
      </c>
      <c r="C57" s="18" t="s">
        <v>53</v>
      </c>
      <c r="D57" s="18" t="s">
        <v>412</v>
      </c>
      <c r="E57" s="18" t="s">
        <v>222</v>
      </c>
      <c r="F57" s="18">
        <v>6</v>
      </c>
      <c r="G57" s="18" t="s">
        <v>739</v>
      </c>
    </row>
    <row r="58" spans="1:7" x14ac:dyDescent="0.35">
      <c r="A58" s="18" t="s">
        <v>215</v>
      </c>
      <c r="B58" s="18">
        <v>597</v>
      </c>
      <c r="C58" s="18"/>
      <c r="D58" s="18"/>
      <c r="E58" s="18" t="s">
        <v>223</v>
      </c>
      <c r="F58" s="18">
        <v>6</v>
      </c>
      <c r="G58" s="18" t="s">
        <v>742</v>
      </c>
    </row>
    <row r="59" spans="1:7" x14ac:dyDescent="0.35">
      <c r="A59" s="18" t="s">
        <v>215</v>
      </c>
      <c r="B59" s="18">
        <v>292</v>
      </c>
      <c r="C59" s="18"/>
      <c r="D59" s="18"/>
      <c r="E59" s="18" t="s">
        <v>44</v>
      </c>
      <c r="F59" s="18">
        <v>6</v>
      </c>
      <c r="G59" s="18" t="s">
        <v>749</v>
      </c>
    </row>
    <row r="60" spans="1:7" x14ac:dyDescent="0.35">
      <c r="A60" s="18" t="s">
        <v>215</v>
      </c>
      <c r="B60" s="18">
        <v>518</v>
      </c>
      <c r="C60" s="18"/>
      <c r="D60" s="18"/>
      <c r="E60" s="18" t="s">
        <v>150</v>
      </c>
      <c r="F60" s="18">
        <v>6</v>
      </c>
      <c r="G60" s="18" t="s">
        <v>747</v>
      </c>
    </row>
    <row r="61" spans="1:7" x14ac:dyDescent="0.35">
      <c r="A61" s="18" t="s">
        <v>215</v>
      </c>
      <c r="B61" s="18">
        <v>713</v>
      </c>
      <c r="C61" s="18"/>
      <c r="D61" s="18"/>
      <c r="E61" s="18" t="s">
        <v>802</v>
      </c>
      <c r="F61" s="18">
        <v>6</v>
      </c>
      <c r="G61" s="18" t="s">
        <v>735</v>
      </c>
    </row>
    <row r="62" spans="1:7" x14ac:dyDescent="0.35">
      <c r="A62" s="18" t="s">
        <v>215</v>
      </c>
      <c r="B62" s="18">
        <v>301</v>
      </c>
      <c r="C62" s="18"/>
      <c r="D62" s="18"/>
      <c r="E62" s="18" t="s">
        <v>64</v>
      </c>
      <c r="F62" s="18">
        <v>6</v>
      </c>
      <c r="G62" s="18" t="s">
        <v>735</v>
      </c>
    </row>
    <row r="63" spans="1:7" x14ac:dyDescent="0.35">
      <c r="A63" s="18" t="s">
        <v>215</v>
      </c>
      <c r="B63" s="18">
        <v>660</v>
      </c>
      <c r="C63" s="18"/>
      <c r="D63" s="18"/>
      <c r="E63" s="18" t="s">
        <v>224</v>
      </c>
      <c r="F63" s="18">
        <v>6</v>
      </c>
      <c r="G63" s="18" t="s">
        <v>735</v>
      </c>
    </row>
    <row r="64" spans="1:7" x14ac:dyDescent="0.35">
      <c r="A64" s="18" t="s">
        <v>215</v>
      </c>
      <c r="B64" s="18">
        <v>595</v>
      </c>
      <c r="C64" s="18" t="s">
        <v>53</v>
      </c>
      <c r="D64" s="18" t="s">
        <v>575</v>
      </c>
      <c r="E64" s="18" t="s">
        <v>225</v>
      </c>
      <c r="F64" s="18">
        <v>6</v>
      </c>
      <c r="G64" s="18" t="s">
        <v>782</v>
      </c>
    </row>
    <row r="65" spans="1:7" x14ac:dyDescent="0.35">
      <c r="A65" s="18" t="s">
        <v>215</v>
      </c>
      <c r="B65" s="18">
        <v>896</v>
      </c>
      <c r="C65" s="18" t="s">
        <v>53</v>
      </c>
      <c r="D65" s="18" t="s">
        <v>612</v>
      </c>
      <c r="E65" s="18" t="s">
        <v>282</v>
      </c>
      <c r="F65" s="18">
        <v>6</v>
      </c>
      <c r="G65" s="18" t="s">
        <v>743</v>
      </c>
    </row>
    <row r="66" spans="1:7" x14ac:dyDescent="0.35">
      <c r="A66" s="18" t="s">
        <v>215</v>
      </c>
      <c r="B66" s="18">
        <v>675</v>
      </c>
      <c r="C66" s="18"/>
      <c r="D66" s="18"/>
      <c r="E66" s="18" t="s">
        <v>283</v>
      </c>
      <c r="F66" s="18">
        <v>6</v>
      </c>
      <c r="G66" s="18" t="s">
        <v>738</v>
      </c>
    </row>
    <row r="67" spans="1:7" x14ac:dyDescent="0.35">
      <c r="A67" s="18" t="s">
        <v>215</v>
      </c>
      <c r="B67" s="18">
        <v>672</v>
      </c>
      <c r="C67" s="18" t="s">
        <v>54</v>
      </c>
      <c r="D67" s="18" t="s">
        <v>473</v>
      </c>
      <c r="E67" s="18" t="s">
        <v>284</v>
      </c>
      <c r="F67" s="18">
        <v>6</v>
      </c>
      <c r="G67" s="18" t="s">
        <v>738</v>
      </c>
    </row>
    <row r="68" spans="1:7" x14ac:dyDescent="0.35">
      <c r="A68" s="18" t="s">
        <v>228</v>
      </c>
      <c r="B68" s="18">
        <v>677</v>
      </c>
      <c r="C68" s="18" t="s">
        <v>54</v>
      </c>
      <c r="D68" s="18" t="s">
        <v>576</v>
      </c>
      <c r="E68" s="18" t="s">
        <v>229</v>
      </c>
      <c r="F68" s="18">
        <v>6</v>
      </c>
      <c r="G68" s="18" t="s">
        <v>735</v>
      </c>
    </row>
    <row r="69" spans="1:7" x14ac:dyDescent="0.35">
      <c r="A69" s="18" t="s">
        <v>165</v>
      </c>
      <c r="B69" s="18">
        <v>207</v>
      </c>
      <c r="C69" s="18" t="s">
        <v>603</v>
      </c>
      <c r="D69" s="18" t="s">
        <v>578</v>
      </c>
      <c r="E69" s="18" t="s">
        <v>390</v>
      </c>
      <c r="F69" s="18">
        <v>30</v>
      </c>
      <c r="G69" s="18" t="s">
        <v>735</v>
      </c>
    </row>
  </sheetData>
  <sheetProtection algorithmName="SHA-512" hashValue="A5OEqHB683h0HHH8Z4rqO2peOUvQTxoNzHq/iR8lYJMA1w60bgliw/0S6UOMDWMJ7fIN8QAbAMvxteHtD8Be3g==" saltValue="TrPJSF9z6N6jQ+KjwwN5GQ==" spinCount="100000" sheet="1" objects="1" scenarios="1"/>
  <pageMargins left="0.7" right="0.7" top="0.78740157499999996" bottom="0.78740157499999996"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dimension ref="A1:G58"/>
  <sheetViews>
    <sheetView workbookViewId="0">
      <selection activeCell="A2" sqref="A2"/>
    </sheetView>
  </sheetViews>
  <sheetFormatPr baseColWidth="10" defaultRowHeight="15.5" x14ac:dyDescent="0.35"/>
  <cols>
    <col min="1" max="1" width="48.33203125" bestFit="1" customWidth="1"/>
    <col min="2" max="2" width="10.5" bestFit="1" customWidth="1"/>
    <col min="3" max="3" width="6.58203125" bestFit="1" customWidth="1"/>
    <col min="4" max="4" width="9.5" bestFit="1" customWidth="1"/>
    <col min="5" max="5" width="80.6640625" bestFit="1" customWidth="1"/>
    <col min="6" max="6" width="8.75" bestFit="1" customWidth="1"/>
    <col min="7" max="7" width="15.4140625" bestFit="1" customWidth="1"/>
    <col min="8" max="8" width="8.58203125" bestFit="1" customWidth="1"/>
  </cols>
  <sheetData>
    <row r="1" spans="1:7" x14ac:dyDescent="0.35">
      <c r="A1" t="s">
        <v>115</v>
      </c>
      <c r="B1" t="s">
        <v>391</v>
      </c>
      <c r="C1" t="s">
        <v>0</v>
      </c>
      <c r="D1" t="s">
        <v>1</v>
      </c>
      <c r="E1" t="s">
        <v>116</v>
      </c>
      <c r="F1" t="s">
        <v>2</v>
      </c>
      <c r="G1" t="s">
        <v>726</v>
      </c>
    </row>
    <row r="2" spans="1:7" x14ac:dyDescent="0.35">
      <c r="A2" s="18" t="s">
        <v>366</v>
      </c>
      <c r="B2" s="18">
        <v>332</v>
      </c>
      <c r="C2" s="18" t="s">
        <v>54</v>
      </c>
      <c r="D2" s="18" t="s">
        <v>474</v>
      </c>
      <c r="E2" s="18" t="s">
        <v>287</v>
      </c>
      <c r="F2" s="18">
        <v>6</v>
      </c>
      <c r="G2" s="18" t="s">
        <v>745</v>
      </c>
    </row>
    <row r="3" spans="1:7" x14ac:dyDescent="0.35">
      <c r="A3" s="18" t="s">
        <v>366</v>
      </c>
      <c r="B3" s="18">
        <v>724</v>
      </c>
      <c r="C3" s="18" t="s">
        <v>53</v>
      </c>
      <c r="D3" s="18" t="s">
        <v>452</v>
      </c>
      <c r="E3" s="18" t="s">
        <v>180</v>
      </c>
      <c r="F3" s="18">
        <v>6</v>
      </c>
      <c r="G3" s="18" t="s">
        <v>731</v>
      </c>
    </row>
    <row r="4" spans="1:7" x14ac:dyDescent="0.35">
      <c r="A4" s="18" t="s">
        <v>366</v>
      </c>
      <c r="B4" s="18">
        <v>722</v>
      </c>
      <c r="C4" s="18" t="s">
        <v>53</v>
      </c>
      <c r="D4" s="18" t="s">
        <v>453</v>
      </c>
      <c r="E4" s="18" t="s">
        <v>181</v>
      </c>
      <c r="F4" s="18">
        <v>6</v>
      </c>
      <c r="G4" s="18" t="s">
        <v>731</v>
      </c>
    </row>
    <row r="5" spans="1:7" x14ac:dyDescent="0.35">
      <c r="A5" s="18" t="s">
        <v>366</v>
      </c>
      <c r="B5" s="18">
        <v>390</v>
      </c>
      <c r="C5" s="18" t="s">
        <v>53</v>
      </c>
      <c r="D5" s="18" t="s">
        <v>555</v>
      </c>
      <c r="E5" s="18" t="s">
        <v>163</v>
      </c>
      <c r="F5" s="18">
        <v>6</v>
      </c>
      <c r="G5" s="18" t="s">
        <v>729</v>
      </c>
    </row>
    <row r="6" spans="1:7" x14ac:dyDescent="0.35">
      <c r="A6" s="18" t="s">
        <v>366</v>
      </c>
      <c r="B6" s="18">
        <v>178</v>
      </c>
      <c r="C6" s="18" t="s">
        <v>53</v>
      </c>
      <c r="D6" s="18" t="s">
        <v>556</v>
      </c>
      <c r="E6" s="18" t="s">
        <v>187</v>
      </c>
      <c r="F6" s="18">
        <v>6</v>
      </c>
      <c r="G6" s="18" t="s">
        <v>730</v>
      </c>
    </row>
    <row r="7" spans="1:7" x14ac:dyDescent="0.35">
      <c r="A7" s="18" t="s">
        <v>366</v>
      </c>
      <c r="B7" s="18">
        <v>66</v>
      </c>
      <c r="C7" s="18" t="s">
        <v>54</v>
      </c>
      <c r="D7" s="18" t="s">
        <v>557</v>
      </c>
      <c r="E7" s="18" t="s">
        <v>192</v>
      </c>
      <c r="F7" s="18">
        <v>6</v>
      </c>
      <c r="G7" s="18" t="s">
        <v>742</v>
      </c>
    </row>
    <row r="8" spans="1:7" x14ac:dyDescent="0.35">
      <c r="A8" s="18" t="s">
        <v>366</v>
      </c>
      <c r="B8" s="18">
        <v>521</v>
      </c>
      <c r="C8" s="18" t="s">
        <v>54</v>
      </c>
      <c r="D8" s="18" t="s">
        <v>458</v>
      </c>
      <c r="E8" s="18" t="s">
        <v>785</v>
      </c>
      <c r="F8" s="18">
        <v>6</v>
      </c>
      <c r="G8" s="18" t="s">
        <v>742</v>
      </c>
    </row>
    <row r="9" spans="1:7" x14ac:dyDescent="0.35">
      <c r="A9" s="18" t="s">
        <v>367</v>
      </c>
      <c r="B9" s="18">
        <v>890</v>
      </c>
      <c r="C9" s="18" t="s">
        <v>53</v>
      </c>
      <c r="D9" s="18" t="s">
        <v>447</v>
      </c>
      <c r="E9" s="18" t="s">
        <v>171</v>
      </c>
      <c r="F9" s="18">
        <v>6</v>
      </c>
      <c r="G9" s="18" t="s">
        <v>730</v>
      </c>
    </row>
    <row r="10" spans="1:7" x14ac:dyDescent="0.35">
      <c r="A10" s="18" t="s">
        <v>367</v>
      </c>
      <c r="B10" s="18">
        <v>939</v>
      </c>
      <c r="C10" s="18"/>
      <c r="D10" s="18"/>
      <c r="E10" s="18" t="s">
        <v>699</v>
      </c>
      <c r="F10" s="18">
        <v>6</v>
      </c>
      <c r="G10" s="18" t="s">
        <v>729</v>
      </c>
    </row>
    <row r="11" spans="1:7" x14ac:dyDescent="0.35">
      <c r="A11" s="18" t="s">
        <v>367</v>
      </c>
      <c r="B11" s="18">
        <v>473</v>
      </c>
      <c r="C11" s="18" t="s">
        <v>53</v>
      </c>
      <c r="D11" s="18" t="s">
        <v>448</v>
      </c>
      <c r="E11" s="18" t="s">
        <v>799</v>
      </c>
      <c r="F11" s="18">
        <v>6</v>
      </c>
      <c r="G11" s="18" t="s">
        <v>731</v>
      </c>
    </row>
    <row r="12" spans="1:7" x14ac:dyDescent="0.35">
      <c r="A12" s="18" t="s">
        <v>367</v>
      </c>
      <c r="B12" s="18">
        <v>911</v>
      </c>
      <c r="C12" s="18"/>
      <c r="D12" s="18"/>
      <c r="E12" s="18" t="s">
        <v>172</v>
      </c>
      <c r="F12" s="18">
        <v>6</v>
      </c>
      <c r="G12" s="18" t="s">
        <v>731</v>
      </c>
    </row>
    <row r="13" spans="1:7" x14ac:dyDescent="0.35">
      <c r="A13" s="18" t="s">
        <v>367</v>
      </c>
      <c r="B13" s="18">
        <v>910</v>
      </c>
      <c r="C13" s="18"/>
      <c r="D13" s="18"/>
      <c r="E13" s="18" t="s">
        <v>173</v>
      </c>
      <c r="F13" s="18">
        <v>6</v>
      </c>
      <c r="G13" s="18" t="s">
        <v>731</v>
      </c>
    </row>
    <row r="14" spans="1:7" x14ac:dyDescent="0.35">
      <c r="A14" s="18" t="s">
        <v>367</v>
      </c>
      <c r="B14" s="18">
        <v>785</v>
      </c>
      <c r="C14" s="18" t="s">
        <v>54</v>
      </c>
      <c r="D14" s="18" t="s">
        <v>451</v>
      </c>
      <c r="E14" s="18" t="s">
        <v>176</v>
      </c>
      <c r="F14" s="18">
        <v>6</v>
      </c>
      <c r="G14" s="18" t="s">
        <v>734</v>
      </c>
    </row>
    <row r="15" spans="1:7" x14ac:dyDescent="0.35">
      <c r="A15" s="18" t="s">
        <v>367</v>
      </c>
      <c r="B15" s="18">
        <v>508</v>
      </c>
      <c r="C15" s="18" t="s">
        <v>54</v>
      </c>
      <c r="D15" s="18" t="s">
        <v>558</v>
      </c>
      <c r="E15" s="18" t="s">
        <v>177</v>
      </c>
      <c r="F15" s="18">
        <v>6</v>
      </c>
      <c r="G15" s="18" t="s">
        <v>734</v>
      </c>
    </row>
    <row r="16" spans="1:7" x14ac:dyDescent="0.35">
      <c r="A16" s="18" t="s">
        <v>367</v>
      </c>
      <c r="B16" s="18">
        <v>174</v>
      </c>
      <c r="C16" s="18" t="s">
        <v>53</v>
      </c>
      <c r="D16" s="18" t="s">
        <v>559</v>
      </c>
      <c r="E16" s="18" t="s">
        <v>168</v>
      </c>
      <c r="F16" s="18">
        <v>6</v>
      </c>
      <c r="G16" s="18" t="s">
        <v>728</v>
      </c>
    </row>
    <row r="17" spans="1:7" x14ac:dyDescent="0.35">
      <c r="A17" s="18" t="s">
        <v>367</v>
      </c>
      <c r="B17" s="18">
        <v>723</v>
      </c>
      <c r="C17" s="18"/>
      <c r="D17" s="18"/>
      <c r="E17" s="18" t="s">
        <v>179</v>
      </c>
      <c r="F17" s="18">
        <v>6</v>
      </c>
      <c r="G17" s="18" t="s">
        <v>731</v>
      </c>
    </row>
    <row r="18" spans="1:7" x14ac:dyDescent="0.35">
      <c r="A18" s="18" t="s">
        <v>367</v>
      </c>
      <c r="B18" s="18">
        <v>480</v>
      </c>
      <c r="C18" s="18" t="s">
        <v>53</v>
      </c>
      <c r="D18" s="18" t="s">
        <v>560</v>
      </c>
      <c r="E18" s="18" t="s">
        <v>182</v>
      </c>
      <c r="F18" s="18">
        <v>6</v>
      </c>
      <c r="G18" s="18" t="s">
        <v>731</v>
      </c>
    </row>
    <row r="19" spans="1:7" x14ac:dyDescent="0.35">
      <c r="A19" s="18" t="s">
        <v>367</v>
      </c>
      <c r="B19" s="18">
        <v>779</v>
      </c>
      <c r="C19" s="18" t="s">
        <v>54</v>
      </c>
      <c r="D19" s="18" t="s">
        <v>454</v>
      </c>
      <c r="E19" s="18" t="s">
        <v>741</v>
      </c>
      <c r="F19" s="18">
        <v>6</v>
      </c>
      <c r="G19" s="18" t="s">
        <v>732</v>
      </c>
    </row>
    <row r="20" spans="1:7" x14ac:dyDescent="0.35">
      <c r="A20" s="18" t="s">
        <v>367</v>
      </c>
      <c r="B20" s="18">
        <v>966</v>
      </c>
      <c r="C20" s="18"/>
      <c r="D20" s="18"/>
      <c r="E20" s="18" t="s">
        <v>816</v>
      </c>
      <c r="F20" s="18">
        <v>6</v>
      </c>
      <c r="G20" s="18" t="s">
        <v>730</v>
      </c>
    </row>
    <row r="21" spans="1:7" x14ac:dyDescent="0.35">
      <c r="A21" s="18" t="s">
        <v>367</v>
      </c>
      <c r="B21" s="18">
        <v>161</v>
      </c>
      <c r="C21" s="18" t="s">
        <v>53</v>
      </c>
      <c r="D21" s="18" t="s">
        <v>561</v>
      </c>
      <c r="E21" s="18" t="s">
        <v>190</v>
      </c>
      <c r="F21" s="18">
        <v>6</v>
      </c>
      <c r="G21" s="18" t="s">
        <v>728</v>
      </c>
    </row>
    <row r="22" spans="1:7" x14ac:dyDescent="0.35">
      <c r="A22" s="18" t="s">
        <v>367</v>
      </c>
      <c r="B22" s="18">
        <v>940</v>
      </c>
      <c r="C22" s="18"/>
      <c r="D22" s="18"/>
      <c r="E22" s="18" t="s">
        <v>701</v>
      </c>
      <c r="F22" s="18">
        <v>6</v>
      </c>
      <c r="G22" s="18" t="s">
        <v>729</v>
      </c>
    </row>
    <row r="23" spans="1:7" x14ac:dyDescent="0.35">
      <c r="A23" s="18" t="s">
        <v>367</v>
      </c>
      <c r="B23" s="18">
        <v>163</v>
      </c>
      <c r="C23" s="18" t="s">
        <v>53</v>
      </c>
      <c r="D23" s="18" t="s">
        <v>562</v>
      </c>
      <c r="E23" s="18" t="s">
        <v>191</v>
      </c>
      <c r="F23" s="18">
        <v>6</v>
      </c>
      <c r="G23" s="18" t="s">
        <v>729</v>
      </c>
    </row>
    <row r="24" spans="1:7" x14ac:dyDescent="0.35">
      <c r="A24" s="18" t="s">
        <v>367</v>
      </c>
      <c r="B24" s="18">
        <v>75</v>
      </c>
      <c r="C24" s="18" t="s">
        <v>53</v>
      </c>
      <c r="D24" s="18" t="s">
        <v>444</v>
      </c>
      <c r="E24" s="18" t="s">
        <v>702</v>
      </c>
      <c r="F24" s="18">
        <v>6</v>
      </c>
      <c r="G24" s="18" t="s">
        <v>729</v>
      </c>
    </row>
    <row r="25" spans="1:7" x14ac:dyDescent="0.35">
      <c r="A25" s="18" t="s">
        <v>367</v>
      </c>
      <c r="B25" s="18">
        <v>941</v>
      </c>
      <c r="C25" s="18"/>
      <c r="D25" s="18"/>
      <c r="E25" s="18" t="s">
        <v>703</v>
      </c>
      <c r="F25" s="18">
        <v>6</v>
      </c>
      <c r="G25" s="18" t="s">
        <v>729</v>
      </c>
    </row>
    <row r="26" spans="1:7" x14ac:dyDescent="0.35">
      <c r="A26" s="18" t="s">
        <v>367</v>
      </c>
      <c r="B26" s="18">
        <v>509</v>
      </c>
      <c r="C26" s="18" t="s">
        <v>53</v>
      </c>
      <c r="D26" s="18" t="s">
        <v>563</v>
      </c>
      <c r="E26" s="18" t="s">
        <v>194</v>
      </c>
      <c r="F26" s="18">
        <v>6</v>
      </c>
      <c r="G26" s="18" t="s">
        <v>734</v>
      </c>
    </row>
    <row r="27" spans="1:7" x14ac:dyDescent="0.35">
      <c r="A27" s="18" t="s">
        <v>367</v>
      </c>
      <c r="B27" s="18">
        <v>389</v>
      </c>
      <c r="C27" s="18" t="s">
        <v>53</v>
      </c>
      <c r="D27" s="18" t="s">
        <v>445</v>
      </c>
      <c r="E27" s="18" t="s">
        <v>164</v>
      </c>
      <c r="F27" s="18">
        <v>6</v>
      </c>
      <c r="G27" s="18" t="s">
        <v>729</v>
      </c>
    </row>
    <row r="28" spans="1:7" x14ac:dyDescent="0.35">
      <c r="A28" s="18" t="s">
        <v>368</v>
      </c>
      <c r="B28" s="18">
        <v>838</v>
      </c>
      <c r="C28" s="18" t="s">
        <v>53</v>
      </c>
      <c r="D28" s="18" t="s">
        <v>564</v>
      </c>
      <c r="E28" s="18" t="s">
        <v>369</v>
      </c>
      <c r="F28" s="18">
        <v>6</v>
      </c>
      <c r="G28" s="18" t="s">
        <v>731</v>
      </c>
    </row>
    <row r="29" spans="1:7" x14ac:dyDescent="0.35">
      <c r="A29" s="18" t="s">
        <v>368</v>
      </c>
      <c r="B29" s="18">
        <v>839</v>
      </c>
      <c r="C29" s="18" t="s">
        <v>54</v>
      </c>
      <c r="D29" s="18" t="s">
        <v>565</v>
      </c>
      <c r="E29" s="18" t="s">
        <v>370</v>
      </c>
      <c r="F29" s="18">
        <v>6</v>
      </c>
      <c r="G29" s="18" t="s">
        <v>731</v>
      </c>
    </row>
    <row r="30" spans="1:7" x14ac:dyDescent="0.35">
      <c r="A30" s="18" t="s">
        <v>368</v>
      </c>
      <c r="B30" s="18">
        <v>840</v>
      </c>
      <c r="C30" s="18" t="s">
        <v>54</v>
      </c>
      <c r="D30" s="18" t="s">
        <v>566</v>
      </c>
      <c r="E30" s="18" t="s">
        <v>371</v>
      </c>
      <c r="F30" s="18">
        <v>6</v>
      </c>
      <c r="G30" s="18" t="s">
        <v>731</v>
      </c>
    </row>
    <row r="31" spans="1:7" x14ac:dyDescent="0.35">
      <c r="A31" s="18" t="s">
        <v>372</v>
      </c>
      <c r="B31" s="18">
        <v>906</v>
      </c>
      <c r="C31" s="18" t="s">
        <v>53</v>
      </c>
      <c r="D31" s="18" t="s">
        <v>567</v>
      </c>
      <c r="E31" s="18" t="s">
        <v>203</v>
      </c>
      <c r="F31" s="18">
        <v>6</v>
      </c>
      <c r="G31" s="18" t="s">
        <v>733</v>
      </c>
    </row>
    <row r="32" spans="1:7" x14ac:dyDescent="0.35">
      <c r="A32" s="18" t="s">
        <v>372</v>
      </c>
      <c r="B32" s="18">
        <v>292</v>
      </c>
      <c r="C32" s="18"/>
      <c r="D32" s="18"/>
      <c r="E32" s="18" t="s">
        <v>44</v>
      </c>
      <c r="F32" s="18">
        <v>6</v>
      </c>
      <c r="G32" s="18" t="s">
        <v>749</v>
      </c>
    </row>
    <row r="33" spans="1:7" x14ac:dyDescent="0.35">
      <c r="A33" s="18" t="s">
        <v>372</v>
      </c>
      <c r="B33" s="18">
        <v>495</v>
      </c>
      <c r="C33" s="18" t="s">
        <v>54</v>
      </c>
      <c r="D33" s="18" t="s">
        <v>443</v>
      </c>
      <c r="E33" s="18" t="s">
        <v>161</v>
      </c>
      <c r="F33" s="18">
        <v>6</v>
      </c>
      <c r="G33" s="18" t="s">
        <v>747</v>
      </c>
    </row>
    <row r="34" spans="1:7" x14ac:dyDescent="0.35">
      <c r="A34" s="18" t="s">
        <v>372</v>
      </c>
      <c r="B34" s="18">
        <v>494</v>
      </c>
      <c r="C34" s="18" t="s">
        <v>54</v>
      </c>
      <c r="D34" s="18" t="s">
        <v>568</v>
      </c>
      <c r="E34" s="18" t="s">
        <v>162</v>
      </c>
      <c r="F34" s="18">
        <v>6</v>
      </c>
      <c r="G34" s="18" t="s">
        <v>747</v>
      </c>
    </row>
    <row r="35" spans="1:7" x14ac:dyDescent="0.35">
      <c r="A35" s="18" t="s">
        <v>372</v>
      </c>
      <c r="B35" s="18">
        <v>512</v>
      </c>
      <c r="C35" s="18" t="s">
        <v>54</v>
      </c>
      <c r="D35" s="18" t="s">
        <v>462</v>
      </c>
      <c r="E35" s="18" t="s">
        <v>786</v>
      </c>
      <c r="F35" s="18">
        <v>6</v>
      </c>
      <c r="G35" s="18" t="s">
        <v>748</v>
      </c>
    </row>
    <row r="36" spans="1:7" x14ac:dyDescent="0.35">
      <c r="A36" s="18" t="s">
        <v>372</v>
      </c>
      <c r="B36" s="18">
        <v>490</v>
      </c>
      <c r="C36" s="18" t="s">
        <v>54</v>
      </c>
      <c r="D36" s="18" t="s">
        <v>452</v>
      </c>
      <c r="E36" s="18" t="s">
        <v>700</v>
      </c>
      <c r="F36" s="18">
        <v>6</v>
      </c>
      <c r="G36" s="18" t="s">
        <v>749</v>
      </c>
    </row>
    <row r="37" spans="1:7" x14ac:dyDescent="0.35">
      <c r="A37" s="18" t="s">
        <v>372</v>
      </c>
      <c r="B37" s="18">
        <v>498</v>
      </c>
      <c r="C37" s="18" t="s">
        <v>54</v>
      </c>
      <c r="D37" s="18" t="s">
        <v>569</v>
      </c>
      <c r="E37" s="18" t="s">
        <v>208</v>
      </c>
      <c r="F37" s="18">
        <v>6</v>
      </c>
      <c r="G37" s="18" t="s">
        <v>749</v>
      </c>
    </row>
    <row r="38" spans="1:7" x14ac:dyDescent="0.35">
      <c r="A38" s="18" t="s">
        <v>372</v>
      </c>
      <c r="B38" s="18">
        <v>497</v>
      </c>
      <c r="C38" s="18" t="s">
        <v>54</v>
      </c>
      <c r="D38" s="18" t="s">
        <v>570</v>
      </c>
      <c r="E38" s="18" t="s">
        <v>207</v>
      </c>
      <c r="F38" s="18">
        <v>6</v>
      </c>
      <c r="G38" s="18" t="s">
        <v>749</v>
      </c>
    </row>
    <row r="39" spans="1:7" x14ac:dyDescent="0.35">
      <c r="A39" s="18" t="s">
        <v>372</v>
      </c>
      <c r="B39" s="18">
        <v>880</v>
      </c>
      <c r="C39" s="18" t="s">
        <v>54</v>
      </c>
      <c r="D39" s="18" t="s">
        <v>463</v>
      </c>
      <c r="E39" s="18" t="s">
        <v>206</v>
      </c>
      <c r="F39" s="18">
        <v>6</v>
      </c>
      <c r="G39" s="18" t="s">
        <v>733</v>
      </c>
    </row>
    <row r="40" spans="1:7" x14ac:dyDescent="0.35">
      <c r="A40" s="18" t="s">
        <v>372</v>
      </c>
      <c r="B40" s="18">
        <v>757</v>
      </c>
      <c r="C40" s="18" t="s">
        <v>54</v>
      </c>
      <c r="D40" s="18" t="s">
        <v>571</v>
      </c>
      <c r="E40" s="18" t="s">
        <v>59</v>
      </c>
      <c r="F40" s="18">
        <v>6</v>
      </c>
      <c r="G40" s="18" t="s">
        <v>748</v>
      </c>
    </row>
    <row r="41" spans="1:7" x14ac:dyDescent="0.35">
      <c r="A41" s="18" t="s">
        <v>372</v>
      </c>
      <c r="B41" s="18">
        <v>148</v>
      </c>
      <c r="C41" s="18" t="s">
        <v>54</v>
      </c>
      <c r="D41" s="18" t="s">
        <v>408</v>
      </c>
      <c r="E41" s="18" t="s">
        <v>61</v>
      </c>
      <c r="F41" s="18">
        <v>6</v>
      </c>
      <c r="G41" s="18" t="s">
        <v>748</v>
      </c>
    </row>
    <row r="42" spans="1:7" x14ac:dyDescent="0.35">
      <c r="A42" s="18" t="s">
        <v>372</v>
      </c>
      <c r="B42" s="18">
        <v>802</v>
      </c>
      <c r="C42" s="18" t="s">
        <v>54</v>
      </c>
      <c r="D42" s="18" t="s">
        <v>409</v>
      </c>
      <c r="E42" s="18" t="s">
        <v>62</v>
      </c>
      <c r="F42" s="18">
        <v>6</v>
      </c>
      <c r="G42" s="18" t="s">
        <v>748</v>
      </c>
    </row>
    <row r="43" spans="1:7" x14ac:dyDescent="0.35">
      <c r="A43" s="18" t="s">
        <v>372</v>
      </c>
      <c r="B43" s="18">
        <v>496</v>
      </c>
      <c r="C43" s="18" t="s">
        <v>54</v>
      </c>
      <c r="D43" s="18" t="s">
        <v>572</v>
      </c>
      <c r="E43" s="18" t="s">
        <v>209</v>
      </c>
      <c r="F43" s="18">
        <v>6</v>
      </c>
      <c r="G43" s="18" t="s">
        <v>749</v>
      </c>
    </row>
    <row r="44" spans="1:7" x14ac:dyDescent="0.35">
      <c r="A44" s="18" t="s">
        <v>373</v>
      </c>
      <c r="B44" s="18">
        <v>841</v>
      </c>
      <c r="C44" s="18" t="s">
        <v>54</v>
      </c>
      <c r="D44" s="18" t="s">
        <v>573</v>
      </c>
      <c r="E44" s="18" t="s">
        <v>374</v>
      </c>
      <c r="F44" s="18">
        <v>6</v>
      </c>
      <c r="G44" s="18" t="s">
        <v>731</v>
      </c>
    </row>
    <row r="45" spans="1:7" x14ac:dyDescent="0.35">
      <c r="A45" s="18" t="s">
        <v>373</v>
      </c>
      <c r="B45" s="18">
        <v>844</v>
      </c>
      <c r="C45" s="18" t="s">
        <v>54</v>
      </c>
      <c r="D45" s="18" t="s">
        <v>565</v>
      </c>
      <c r="E45" s="18" t="s">
        <v>375</v>
      </c>
      <c r="F45" s="18">
        <v>6</v>
      </c>
      <c r="G45" s="18" t="s">
        <v>731</v>
      </c>
    </row>
    <row r="46" spans="1:7" x14ac:dyDescent="0.35">
      <c r="A46" s="18" t="s">
        <v>373</v>
      </c>
      <c r="B46" s="18">
        <v>845</v>
      </c>
      <c r="C46" s="18" t="s">
        <v>54</v>
      </c>
      <c r="D46" s="18" t="s">
        <v>566</v>
      </c>
      <c r="E46" s="18" t="s">
        <v>376</v>
      </c>
      <c r="F46" s="18">
        <v>6</v>
      </c>
      <c r="G46" s="18" t="s">
        <v>731</v>
      </c>
    </row>
    <row r="47" spans="1:7" x14ac:dyDescent="0.35">
      <c r="A47" s="18" t="s">
        <v>292</v>
      </c>
      <c r="B47" s="18">
        <v>627</v>
      </c>
      <c r="C47" s="18"/>
      <c r="D47" s="18"/>
      <c r="E47" s="18" t="s">
        <v>160</v>
      </c>
      <c r="F47" s="18">
        <v>6</v>
      </c>
      <c r="G47" s="18" t="s">
        <v>745</v>
      </c>
    </row>
    <row r="48" spans="1:7" x14ac:dyDescent="0.35">
      <c r="A48" s="18" t="s">
        <v>377</v>
      </c>
      <c r="B48" s="18">
        <v>842</v>
      </c>
      <c r="C48" s="18" t="s">
        <v>299</v>
      </c>
      <c r="D48" s="18" t="s">
        <v>550</v>
      </c>
      <c r="E48" s="18" t="s">
        <v>378</v>
      </c>
      <c r="F48" s="18">
        <v>6</v>
      </c>
      <c r="G48" s="18" t="s">
        <v>731</v>
      </c>
    </row>
    <row r="49" spans="1:7" x14ac:dyDescent="0.35">
      <c r="A49" s="18" t="s">
        <v>377</v>
      </c>
      <c r="B49" s="18">
        <v>843</v>
      </c>
      <c r="C49" s="18" t="s">
        <v>54</v>
      </c>
      <c r="D49" s="18" t="s">
        <v>565</v>
      </c>
      <c r="E49" s="18" t="s">
        <v>379</v>
      </c>
      <c r="F49" s="18">
        <v>6</v>
      </c>
      <c r="G49" s="18" t="s">
        <v>731</v>
      </c>
    </row>
    <row r="50" spans="1:7" x14ac:dyDescent="0.35">
      <c r="A50" s="18" t="s">
        <v>377</v>
      </c>
      <c r="B50" s="18">
        <v>846</v>
      </c>
      <c r="C50" s="18" t="s">
        <v>54</v>
      </c>
      <c r="D50" s="18" t="s">
        <v>566</v>
      </c>
      <c r="E50" s="18" t="s">
        <v>380</v>
      </c>
      <c r="F50" s="18">
        <v>6</v>
      </c>
      <c r="G50" s="18" t="s">
        <v>731</v>
      </c>
    </row>
    <row r="51" spans="1:7" x14ac:dyDescent="0.35">
      <c r="A51" s="18" t="s">
        <v>381</v>
      </c>
      <c r="B51" s="18">
        <v>607</v>
      </c>
      <c r="C51" s="18"/>
      <c r="D51" s="18"/>
      <c r="E51" s="18" t="s">
        <v>217</v>
      </c>
      <c r="F51" s="18">
        <v>6</v>
      </c>
      <c r="G51" s="18" t="s">
        <v>731</v>
      </c>
    </row>
    <row r="52" spans="1:7" x14ac:dyDescent="0.35">
      <c r="A52" s="18" t="s">
        <v>381</v>
      </c>
      <c r="B52" s="18">
        <v>893</v>
      </c>
      <c r="C52" s="18" t="s">
        <v>53</v>
      </c>
      <c r="D52" s="18" t="s">
        <v>574</v>
      </c>
      <c r="E52" s="18" t="s">
        <v>218</v>
      </c>
      <c r="F52" s="18">
        <v>6</v>
      </c>
      <c r="G52" s="18" t="s">
        <v>730</v>
      </c>
    </row>
    <row r="53" spans="1:7" x14ac:dyDescent="0.35">
      <c r="A53" s="18" t="s">
        <v>381</v>
      </c>
      <c r="B53" s="18">
        <v>642</v>
      </c>
      <c r="C53" s="18"/>
      <c r="D53" s="18"/>
      <c r="E53" s="18" t="s">
        <v>221</v>
      </c>
      <c r="F53" s="18">
        <v>6</v>
      </c>
      <c r="G53" s="18" t="s">
        <v>729</v>
      </c>
    </row>
    <row r="54" spans="1:7" x14ac:dyDescent="0.35">
      <c r="A54" s="18" t="s">
        <v>381</v>
      </c>
      <c r="B54" s="18">
        <v>597</v>
      </c>
      <c r="C54" s="18"/>
      <c r="D54" s="18"/>
      <c r="E54" s="18" t="s">
        <v>223</v>
      </c>
      <c r="F54" s="18">
        <v>6</v>
      </c>
      <c r="G54" s="18" t="s">
        <v>742</v>
      </c>
    </row>
    <row r="55" spans="1:7" x14ac:dyDescent="0.35">
      <c r="A55" s="18" t="s">
        <v>381</v>
      </c>
      <c r="B55" s="18">
        <v>595</v>
      </c>
      <c r="C55" s="18" t="s">
        <v>53</v>
      </c>
      <c r="D55" s="18" t="s">
        <v>575</v>
      </c>
      <c r="E55" s="18" t="s">
        <v>225</v>
      </c>
      <c r="F55" s="18">
        <v>6</v>
      </c>
      <c r="G55" s="18" t="s">
        <v>782</v>
      </c>
    </row>
    <row r="56" spans="1:7" x14ac:dyDescent="0.35">
      <c r="A56" s="18" t="s">
        <v>381</v>
      </c>
      <c r="B56" s="18">
        <v>600</v>
      </c>
      <c r="C56" s="18" t="s">
        <v>54</v>
      </c>
      <c r="D56" s="18" t="s">
        <v>467</v>
      </c>
      <c r="E56" s="18" t="s">
        <v>226</v>
      </c>
      <c r="F56" s="18">
        <v>6</v>
      </c>
      <c r="G56" s="18" t="s">
        <v>734</v>
      </c>
    </row>
    <row r="57" spans="1:7" x14ac:dyDescent="0.35">
      <c r="A57" s="18" t="s">
        <v>382</v>
      </c>
      <c r="B57" s="18">
        <v>702</v>
      </c>
      <c r="C57" s="18" t="s">
        <v>54</v>
      </c>
      <c r="D57" s="18" t="s">
        <v>576</v>
      </c>
      <c r="E57" s="18" t="s">
        <v>229</v>
      </c>
      <c r="F57" s="18">
        <v>6</v>
      </c>
      <c r="G57" s="18" t="s">
        <v>731</v>
      </c>
    </row>
    <row r="58" spans="1:7" x14ac:dyDescent="0.35">
      <c r="A58" s="18" t="s">
        <v>165</v>
      </c>
      <c r="B58" s="18">
        <v>543</v>
      </c>
      <c r="C58" s="18" t="s">
        <v>577</v>
      </c>
      <c r="D58" s="18" t="s">
        <v>578</v>
      </c>
      <c r="E58" s="18" t="s">
        <v>383</v>
      </c>
      <c r="F58" s="18">
        <v>30</v>
      </c>
      <c r="G58" s="18" t="s">
        <v>731</v>
      </c>
    </row>
  </sheetData>
  <sheetProtection algorithmName="SHA-512" hashValue="7wtMQlg1v8znm9CyT5YOb68gI5wZrtYaiKiCFtnoaP1mIDggRJyYV0m4KoSpJWHvxXyanCPKGqyHbqDCIE7XVg==" saltValue="8mSKvGGr3aEC1nOgeWfFeg==" spinCount="100000" sheet="1" objects="1" scenarios="1"/>
  <pageMargins left="0.7" right="0.7" top="0.78740157499999996" bottom="0.78740157499999996"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dimension ref="A1:G66"/>
  <sheetViews>
    <sheetView topLeftCell="A25" workbookViewId="0">
      <selection sqref="A1:G66"/>
    </sheetView>
  </sheetViews>
  <sheetFormatPr baseColWidth="10" defaultRowHeight="15.5" x14ac:dyDescent="0.35"/>
  <cols>
    <col min="1" max="1" width="80.6640625" bestFit="1" customWidth="1"/>
    <col min="2" max="2" width="10.5" bestFit="1" customWidth="1"/>
    <col min="3" max="3" width="6.58203125" bestFit="1" customWidth="1"/>
    <col min="4" max="4" width="9.5" bestFit="1" customWidth="1"/>
    <col min="5" max="5" width="67.33203125" bestFit="1" customWidth="1"/>
    <col min="6" max="6" width="8.75" bestFit="1" customWidth="1"/>
    <col min="7" max="7" width="55.1640625" bestFit="1" customWidth="1"/>
    <col min="8" max="8" width="8.58203125" bestFit="1" customWidth="1"/>
  </cols>
  <sheetData>
    <row r="1" spans="1:7" x14ac:dyDescent="0.35">
      <c r="A1" t="s">
        <v>115</v>
      </c>
      <c r="B1" t="s">
        <v>391</v>
      </c>
      <c r="C1" t="s">
        <v>0</v>
      </c>
      <c r="D1" t="s">
        <v>1</v>
      </c>
      <c r="E1" t="s">
        <v>116</v>
      </c>
      <c r="F1" t="s">
        <v>2</v>
      </c>
      <c r="G1" t="s">
        <v>726</v>
      </c>
    </row>
    <row r="2" spans="1:7" x14ac:dyDescent="0.35">
      <c r="A2" s="18" t="s">
        <v>351</v>
      </c>
      <c r="B2" s="18">
        <v>323</v>
      </c>
      <c r="C2" s="18" t="s">
        <v>53</v>
      </c>
      <c r="D2" s="18" t="s">
        <v>541</v>
      </c>
      <c r="E2" s="18" t="s">
        <v>6</v>
      </c>
      <c r="F2" s="18">
        <v>6</v>
      </c>
      <c r="G2" s="18" t="s">
        <v>782</v>
      </c>
    </row>
    <row r="3" spans="1:7" x14ac:dyDescent="0.35">
      <c r="A3" s="18" t="s">
        <v>351</v>
      </c>
      <c r="B3" s="18">
        <v>211</v>
      </c>
      <c r="C3" s="18" t="s">
        <v>53</v>
      </c>
      <c r="D3" s="18" t="s">
        <v>538</v>
      </c>
      <c r="E3" s="18" t="s">
        <v>14</v>
      </c>
      <c r="F3" s="18">
        <v>6</v>
      </c>
      <c r="G3" s="18" t="s">
        <v>739</v>
      </c>
    </row>
    <row r="4" spans="1:7" x14ac:dyDescent="0.35">
      <c r="A4" s="18" t="s">
        <v>351</v>
      </c>
      <c r="B4" s="18">
        <v>177</v>
      </c>
      <c r="C4" s="18" t="s">
        <v>53</v>
      </c>
      <c r="D4" s="18" t="s">
        <v>542</v>
      </c>
      <c r="E4" s="18" t="s">
        <v>12</v>
      </c>
      <c r="F4" s="18">
        <v>6</v>
      </c>
      <c r="G4" s="18" t="s">
        <v>728</v>
      </c>
    </row>
    <row r="5" spans="1:7" x14ac:dyDescent="0.35">
      <c r="A5" s="18" t="s">
        <v>351</v>
      </c>
      <c r="B5" s="18">
        <v>176</v>
      </c>
      <c r="C5" s="18" t="s">
        <v>53</v>
      </c>
      <c r="D5" s="18" t="s">
        <v>537</v>
      </c>
      <c r="E5" s="18" t="s">
        <v>13</v>
      </c>
      <c r="F5" s="18">
        <v>6</v>
      </c>
      <c r="G5" s="18" t="s">
        <v>728</v>
      </c>
    </row>
    <row r="6" spans="1:7" x14ac:dyDescent="0.35">
      <c r="A6" s="18" t="s">
        <v>351</v>
      </c>
      <c r="B6" s="18">
        <v>210</v>
      </c>
      <c r="C6" s="18" t="s">
        <v>53</v>
      </c>
      <c r="D6" s="18" t="s">
        <v>543</v>
      </c>
      <c r="E6" s="18" t="s">
        <v>15</v>
      </c>
      <c r="F6" s="18">
        <v>6</v>
      </c>
      <c r="G6" s="18" t="s">
        <v>739</v>
      </c>
    </row>
    <row r="7" spans="1:7" x14ac:dyDescent="0.35">
      <c r="A7" s="18" t="s">
        <v>352</v>
      </c>
      <c r="B7" s="18">
        <v>566</v>
      </c>
      <c r="C7" s="18" t="s">
        <v>54</v>
      </c>
      <c r="D7" s="18" t="s">
        <v>534</v>
      </c>
      <c r="E7" s="18" t="s">
        <v>5</v>
      </c>
      <c r="F7" s="18">
        <v>6</v>
      </c>
      <c r="G7" s="18" t="s">
        <v>735</v>
      </c>
    </row>
    <row r="8" spans="1:7" x14ac:dyDescent="0.35">
      <c r="A8" s="18" t="s">
        <v>352</v>
      </c>
      <c r="B8" s="18">
        <v>306</v>
      </c>
      <c r="C8" s="18" t="s">
        <v>54</v>
      </c>
      <c r="D8" s="18" t="s">
        <v>681</v>
      </c>
      <c r="E8" s="18" t="s">
        <v>10</v>
      </c>
      <c r="F8" s="18">
        <v>6</v>
      </c>
      <c r="G8" s="18" t="s">
        <v>747</v>
      </c>
    </row>
    <row r="9" spans="1:7" x14ac:dyDescent="0.35">
      <c r="A9" s="18" t="s">
        <v>352</v>
      </c>
      <c r="B9" s="18">
        <v>229</v>
      </c>
      <c r="C9" s="18" t="s">
        <v>54</v>
      </c>
      <c r="D9" s="18" t="s">
        <v>438</v>
      </c>
      <c r="E9" s="18" t="s">
        <v>7</v>
      </c>
      <c r="F9" s="18">
        <v>6</v>
      </c>
      <c r="G9" s="18" t="s">
        <v>747</v>
      </c>
    </row>
    <row r="10" spans="1:7" x14ac:dyDescent="0.35">
      <c r="A10" s="18" t="s">
        <v>352</v>
      </c>
      <c r="B10" s="18">
        <v>33</v>
      </c>
      <c r="C10" s="18" t="s">
        <v>54</v>
      </c>
      <c r="D10" s="18" t="s">
        <v>437</v>
      </c>
      <c r="E10" s="18" t="s">
        <v>11</v>
      </c>
      <c r="F10" s="18">
        <v>6</v>
      </c>
      <c r="G10" s="18" t="s">
        <v>783</v>
      </c>
    </row>
    <row r="11" spans="1:7" x14ac:dyDescent="0.35">
      <c r="A11" s="18" t="s">
        <v>352</v>
      </c>
      <c r="B11" s="18">
        <v>156</v>
      </c>
      <c r="C11" s="18" t="s">
        <v>54</v>
      </c>
      <c r="D11" s="18" t="s">
        <v>406</v>
      </c>
      <c r="E11" s="18" t="s">
        <v>26</v>
      </c>
      <c r="F11" s="18">
        <v>6</v>
      </c>
      <c r="G11" s="18" t="s">
        <v>783</v>
      </c>
    </row>
    <row r="12" spans="1:7" x14ac:dyDescent="0.35">
      <c r="A12" s="18" t="s">
        <v>353</v>
      </c>
      <c r="B12" s="18">
        <v>188</v>
      </c>
      <c r="C12" s="18" t="s">
        <v>54</v>
      </c>
      <c r="D12" s="18" t="s">
        <v>392</v>
      </c>
      <c r="E12" s="18" t="s">
        <v>17</v>
      </c>
      <c r="F12" s="18">
        <v>6</v>
      </c>
      <c r="G12" s="18" t="s">
        <v>752</v>
      </c>
    </row>
    <row r="13" spans="1:7" x14ac:dyDescent="0.35">
      <c r="A13" s="18" t="s">
        <v>354</v>
      </c>
      <c r="B13" s="18">
        <v>340</v>
      </c>
      <c r="C13" s="18" t="s">
        <v>54</v>
      </c>
      <c r="D13" s="18" t="s">
        <v>393</v>
      </c>
      <c r="E13" s="18" t="s">
        <v>9</v>
      </c>
      <c r="F13" s="18">
        <v>6</v>
      </c>
      <c r="G13" s="18" t="s">
        <v>729</v>
      </c>
    </row>
    <row r="14" spans="1:7" x14ac:dyDescent="0.35">
      <c r="A14" s="18" t="s">
        <v>355</v>
      </c>
      <c r="B14" s="18">
        <v>122</v>
      </c>
      <c r="C14" s="18" t="s">
        <v>54</v>
      </c>
      <c r="D14" s="18" t="s">
        <v>394</v>
      </c>
      <c r="E14" s="18" t="s">
        <v>57</v>
      </c>
      <c r="F14" s="18">
        <v>6</v>
      </c>
      <c r="G14" s="18" t="s">
        <v>753</v>
      </c>
    </row>
    <row r="15" spans="1:7" x14ac:dyDescent="0.35">
      <c r="A15" s="18" t="s">
        <v>355</v>
      </c>
      <c r="B15" s="18">
        <v>640</v>
      </c>
      <c r="C15" s="18" t="s">
        <v>54</v>
      </c>
      <c r="D15" s="18" t="s">
        <v>397</v>
      </c>
      <c r="E15" s="18" t="s">
        <v>21</v>
      </c>
      <c r="F15" s="18">
        <v>6</v>
      </c>
      <c r="G15" s="18" t="s">
        <v>753</v>
      </c>
    </row>
    <row r="16" spans="1:7" x14ac:dyDescent="0.35">
      <c r="A16" s="18" t="s">
        <v>326</v>
      </c>
      <c r="B16" s="18">
        <v>404</v>
      </c>
      <c r="C16" s="18" t="s">
        <v>53</v>
      </c>
      <c r="D16" s="18" t="s">
        <v>544</v>
      </c>
      <c r="E16" s="18" t="s">
        <v>327</v>
      </c>
      <c r="F16" s="18">
        <v>8</v>
      </c>
      <c r="G16" s="18" t="s">
        <v>765</v>
      </c>
    </row>
    <row r="17" spans="1:7" x14ac:dyDescent="0.35">
      <c r="A17" s="18" t="s">
        <v>328</v>
      </c>
      <c r="B17" s="18">
        <v>407</v>
      </c>
      <c r="C17" s="18" t="s">
        <v>54</v>
      </c>
      <c r="D17" s="18" t="s">
        <v>539</v>
      </c>
      <c r="E17" s="18" t="s">
        <v>19</v>
      </c>
      <c r="F17" s="18">
        <v>6</v>
      </c>
      <c r="G17" s="18" t="s">
        <v>748</v>
      </c>
    </row>
    <row r="18" spans="1:7" x14ac:dyDescent="0.35">
      <c r="A18" s="18" t="s">
        <v>328</v>
      </c>
      <c r="B18" s="18">
        <v>879</v>
      </c>
      <c r="C18" s="18" t="s">
        <v>54</v>
      </c>
      <c r="D18" s="18" t="s">
        <v>399</v>
      </c>
      <c r="E18" s="18" t="s">
        <v>682</v>
      </c>
      <c r="F18" s="18">
        <v>6</v>
      </c>
      <c r="G18" s="18" t="s">
        <v>743</v>
      </c>
    </row>
    <row r="19" spans="1:7" x14ac:dyDescent="0.35">
      <c r="A19" s="18" t="s">
        <v>328</v>
      </c>
      <c r="B19" s="18">
        <v>963</v>
      </c>
      <c r="C19" s="18"/>
      <c r="D19" s="18"/>
      <c r="E19" s="18" t="s">
        <v>787</v>
      </c>
      <c r="F19" s="18">
        <v>6</v>
      </c>
      <c r="G19" s="18" t="s">
        <v>783</v>
      </c>
    </row>
    <row r="20" spans="1:7" x14ac:dyDescent="0.35">
      <c r="A20" s="18" t="s">
        <v>328</v>
      </c>
      <c r="B20" s="18">
        <v>8</v>
      </c>
      <c r="C20" s="18" t="s">
        <v>54</v>
      </c>
      <c r="D20" s="18" t="s">
        <v>396</v>
      </c>
      <c r="E20" s="18" t="s">
        <v>16</v>
      </c>
      <c r="F20" s="18">
        <v>6</v>
      </c>
      <c r="G20" s="18" t="s">
        <v>761</v>
      </c>
    </row>
    <row r="21" spans="1:7" x14ac:dyDescent="0.35">
      <c r="A21" s="18" t="s">
        <v>328</v>
      </c>
      <c r="B21" s="18">
        <v>36</v>
      </c>
      <c r="C21" s="18" t="s">
        <v>54</v>
      </c>
      <c r="D21" s="18" t="s">
        <v>395</v>
      </c>
      <c r="E21" s="18" t="s">
        <v>20</v>
      </c>
      <c r="F21" s="18">
        <v>6</v>
      </c>
      <c r="G21" s="18" t="s">
        <v>749</v>
      </c>
    </row>
    <row r="22" spans="1:7" x14ac:dyDescent="0.35">
      <c r="A22" s="18" t="s">
        <v>328</v>
      </c>
      <c r="B22" s="18">
        <v>520</v>
      </c>
      <c r="C22" s="18" t="s">
        <v>54</v>
      </c>
      <c r="D22" s="18" t="s">
        <v>404</v>
      </c>
      <c r="E22" s="18" t="s">
        <v>38</v>
      </c>
      <c r="F22" s="18">
        <v>6</v>
      </c>
      <c r="G22" s="18" t="s">
        <v>747</v>
      </c>
    </row>
    <row r="23" spans="1:7" x14ac:dyDescent="0.35">
      <c r="A23" s="18" t="s">
        <v>328</v>
      </c>
      <c r="B23" s="18">
        <v>228</v>
      </c>
      <c r="C23" s="18" t="s">
        <v>54</v>
      </c>
      <c r="D23" s="18" t="s">
        <v>540</v>
      </c>
      <c r="E23" s="18" t="s">
        <v>8</v>
      </c>
      <c r="F23" s="18">
        <v>6</v>
      </c>
      <c r="G23" s="18" t="s">
        <v>743</v>
      </c>
    </row>
    <row r="24" spans="1:7" x14ac:dyDescent="0.35">
      <c r="A24" s="18" t="s">
        <v>328</v>
      </c>
      <c r="B24" s="18">
        <v>152</v>
      </c>
      <c r="C24" s="18" t="s">
        <v>54</v>
      </c>
      <c r="D24" s="18" t="s">
        <v>407</v>
      </c>
      <c r="E24" s="18" t="s">
        <v>128</v>
      </c>
      <c r="F24" s="18">
        <v>6</v>
      </c>
      <c r="G24" s="18" t="s">
        <v>783</v>
      </c>
    </row>
    <row r="25" spans="1:7" x14ac:dyDescent="0.35">
      <c r="A25" s="18" t="s">
        <v>356</v>
      </c>
      <c r="B25" s="18">
        <v>369</v>
      </c>
      <c r="C25" s="18" t="s">
        <v>663</v>
      </c>
      <c r="D25" s="18" t="s">
        <v>664</v>
      </c>
      <c r="E25" s="18" t="s">
        <v>330</v>
      </c>
      <c r="F25" s="18">
        <v>6</v>
      </c>
      <c r="G25" s="18" t="s">
        <v>765</v>
      </c>
    </row>
    <row r="26" spans="1:7" x14ac:dyDescent="0.35">
      <c r="A26" s="18" t="s">
        <v>357</v>
      </c>
      <c r="B26" s="18">
        <v>253</v>
      </c>
      <c r="C26" s="18" t="s">
        <v>53</v>
      </c>
      <c r="D26" s="18" t="s">
        <v>545</v>
      </c>
      <c r="E26" s="18" t="s">
        <v>135</v>
      </c>
      <c r="F26" s="18">
        <v>6</v>
      </c>
      <c r="G26" s="18" t="s">
        <v>731</v>
      </c>
    </row>
    <row r="27" spans="1:7" x14ac:dyDescent="0.35">
      <c r="A27" s="18" t="s">
        <v>358</v>
      </c>
      <c r="B27" s="18">
        <v>916</v>
      </c>
      <c r="C27" s="18"/>
      <c r="D27" s="18"/>
      <c r="E27" s="18" t="s">
        <v>660</v>
      </c>
      <c r="F27" s="18">
        <v>6</v>
      </c>
      <c r="G27" s="18" t="s">
        <v>731</v>
      </c>
    </row>
    <row r="28" spans="1:7" x14ac:dyDescent="0.35">
      <c r="A28" s="18" t="s">
        <v>358</v>
      </c>
      <c r="B28" s="18">
        <v>391</v>
      </c>
      <c r="C28" s="18" t="s">
        <v>53</v>
      </c>
      <c r="D28" s="18" t="s">
        <v>546</v>
      </c>
      <c r="E28" s="18" t="s">
        <v>34</v>
      </c>
      <c r="F28" s="18">
        <v>6</v>
      </c>
      <c r="G28" s="18" t="s">
        <v>729</v>
      </c>
    </row>
    <row r="29" spans="1:7" x14ac:dyDescent="0.35">
      <c r="A29" s="18" t="s">
        <v>358</v>
      </c>
      <c r="B29" s="18">
        <v>298</v>
      </c>
      <c r="C29" s="18"/>
      <c r="D29" s="18"/>
      <c r="E29" s="18" t="s">
        <v>661</v>
      </c>
      <c r="F29" s="18">
        <v>6</v>
      </c>
      <c r="G29" s="18" t="s">
        <v>731</v>
      </c>
    </row>
    <row r="30" spans="1:7" x14ac:dyDescent="0.35">
      <c r="A30" s="18" t="s">
        <v>358</v>
      </c>
      <c r="B30" s="18">
        <v>295</v>
      </c>
      <c r="C30" s="18"/>
      <c r="D30" s="18"/>
      <c r="E30" s="18" t="s">
        <v>149</v>
      </c>
      <c r="F30" s="18">
        <v>6</v>
      </c>
      <c r="G30" s="18" t="s">
        <v>745</v>
      </c>
    </row>
    <row r="31" spans="1:7" x14ac:dyDescent="0.35">
      <c r="A31" s="18" t="s">
        <v>358</v>
      </c>
      <c r="B31" s="18">
        <v>244</v>
      </c>
      <c r="C31" s="18" t="s">
        <v>54</v>
      </c>
      <c r="D31" s="18" t="s">
        <v>402</v>
      </c>
      <c r="E31" s="18" t="s">
        <v>25</v>
      </c>
      <c r="F31" s="18">
        <v>6</v>
      </c>
      <c r="G31" s="18" t="s">
        <v>745</v>
      </c>
    </row>
    <row r="32" spans="1:7" x14ac:dyDescent="0.35">
      <c r="A32" s="18" t="s">
        <v>358</v>
      </c>
      <c r="B32" s="18">
        <v>243</v>
      </c>
      <c r="C32" s="18" t="s">
        <v>54</v>
      </c>
      <c r="D32" s="18" t="s">
        <v>403</v>
      </c>
      <c r="E32" s="18" t="s">
        <v>58</v>
      </c>
      <c r="F32" s="18">
        <v>6</v>
      </c>
      <c r="G32" s="18" t="s">
        <v>745</v>
      </c>
    </row>
    <row r="33" spans="1:7" x14ac:dyDescent="0.35">
      <c r="A33" s="18" t="s">
        <v>358</v>
      </c>
      <c r="B33" s="18">
        <v>237</v>
      </c>
      <c r="C33" s="18" t="s">
        <v>53</v>
      </c>
      <c r="D33" s="18" t="s">
        <v>409</v>
      </c>
      <c r="E33" s="18" t="s">
        <v>18</v>
      </c>
      <c r="F33" s="18">
        <v>6</v>
      </c>
      <c r="G33" s="18" t="s">
        <v>734</v>
      </c>
    </row>
    <row r="34" spans="1:7" x14ac:dyDescent="0.35">
      <c r="A34" s="18" t="s">
        <v>359</v>
      </c>
      <c r="B34" s="18">
        <v>407</v>
      </c>
      <c r="C34" s="18" t="s">
        <v>54</v>
      </c>
      <c r="D34" s="18" t="s">
        <v>539</v>
      </c>
      <c r="E34" s="18" t="s">
        <v>19</v>
      </c>
      <c r="F34" s="18">
        <v>6</v>
      </c>
      <c r="G34" s="18" t="s">
        <v>748</v>
      </c>
    </row>
    <row r="35" spans="1:7" x14ac:dyDescent="0.35">
      <c r="A35" s="18" t="s">
        <v>360</v>
      </c>
      <c r="B35" s="18">
        <v>399</v>
      </c>
      <c r="C35" s="18" t="s">
        <v>54</v>
      </c>
      <c r="D35" s="18" t="s">
        <v>398</v>
      </c>
      <c r="E35" s="18" t="s">
        <v>125</v>
      </c>
      <c r="F35" s="18">
        <v>6</v>
      </c>
      <c r="G35" s="18" t="s">
        <v>748</v>
      </c>
    </row>
    <row r="36" spans="1:7" x14ac:dyDescent="0.35">
      <c r="A36" s="18" t="s">
        <v>360</v>
      </c>
      <c r="B36" s="18">
        <v>912</v>
      </c>
      <c r="C36" s="18" t="s">
        <v>54</v>
      </c>
      <c r="D36" s="18" t="s">
        <v>537</v>
      </c>
      <c r="E36" s="18" t="s">
        <v>127</v>
      </c>
      <c r="F36" s="18">
        <v>6</v>
      </c>
      <c r="G36" s="18" t="s">
        <v>748</v>
      </c>
    </row>
    <row r="37" spans="1:7" x14ac:dyDescent="0.35">
      <c r="A37" s="18" t="s">
        <v>360</v>
      </c>
      <c r="B37" s="18">
        <v>926</v>
      </c>
      <c r="C37" s="18" t="s">
        <v>56</v>
      </c>
      <c r="D37" s="18" t="s">
        <v>757</v>
      </c>
      <c r="E37" s="18" t="s">
        <v>758</v>
      </c>
      <c r="F37" s="18">
        <v>6</v>
      </c>
      <c r="G37" s="18" t="s">
        <v>788</v>
      </c>
    </row>
    <row r="38" spans="1:7" x14ac:dyDescent="0.35">
      <c r="A38" s="18" t="s">
        <v>360</v>
      </c>
      <c r="B38" s="18">
        <v>928</v>
      </c>
      <c r="C38" s="18" t="s">
        <v>56</v>
      </c>
      <c r="D38" s="18" t="s">
        <v>759</v>
      </c>
      <c r="E38" s="18" t="s">
        <v>55</v>
      </c>
      <c r="F38" s="18">
        <v>6</v>
      </c>
      <c r="G38" s="18" t="s">
        <v>760</v>
      </c>
    </row>
    <row r="39" spans="1:7" x14ac:dyDescent="0.35">
      <c r="A39" s="18" t="s">
        <v>360</v>
      </c>
      <c r="B39" s="18">
        <v>328</v>
      </c>
      <c r="C39" s="18" t="s">
        <v>54</v>
      </c>
      <c r="D39" s="18" t="s">
        <v>547</v>
      </c>
      <c r="E39" s="18" t="s">
        <v>22</v>
      </c>
      <c r="F39" s="18">
        <v>6</v>
      </c>
      <c r="G39" s="18" t="s">
        <v>735</v>
      </c>
    </row>
    <row r="40" spans="1:7" x14ac:dyDescent="0.35">
      <c r="A40" s="18" t="s">
        <v>360</v>
      </c>
      <c r="B40" s="18">
        <v>8</v>
      </c>
      <c r="C40" s="18" t="s">
        <v>54</v>
      </c>
      <c r="D40" s="18" t="s">
        <v>396</v>
      </c>
      <c r="E40" s="18" t="s">
        <v>16</v>
      </c>
      <c r="F40" s="18">
        <v>6</v>
      </c>
      <c r="G40" s="18" t="s">
        <v>761</v>
      </c>
    </row>
    <row r="41" spans="1:7" x14ac:dyDescent="0.35">
      <c r="A41" s="18" t="s">
        <v>360</v>
      </c>
      <c r="B41" s="18">
        <v>247</v>
      </c>
      <c r="C41" s="18" t="s">
        <v>54</v>
      </c>
      <c r="D41" s="18" t="s">
        <v>419</v>
      </c>
      <c r="E41" s="18" t="s">
        <v>27</v>
      </c>
      <c r="F41" s="18">
        <v>6</v>
      </c>
      <c r="G41" s="18" t="s">
        <v>753</v>
      </c>
    </row>
    <row r="42" spans="1:7" x14ac:dyDescent="0.35">
      <c r="A42" s="18" t="s">
        <v>360</v>
      </c>
      <c r="B42" s="18">
        <v>583</v>
      </c>
      <c r="C42" s="18" t="s">
        <v>54</v>
      </c>
      <c r="D42" s="18" t="s">
        <v>548</v>
      </c>
      <c r="E42" s="18" t="s">
        <v>24</v>
      </c>
      <c r="F42" s="18">
        <v>6</v>
      </c>
      <c r="G42" s="18" t="s">
        <v>748</v>
      </c>
    </row>
    <row r="43" spans="1:7" x14ac:dyDescent="0.35">
      <c r="A43" s="18" t="s">
        <v>360</v>
      </c>
      <c r="B43" s="18">
        <v>237</v>
      </c>
      <c r="C43" s="18" t="s">
        <v>53</v>
      </c>
      <c r="D43" s="18" t="s">
        <v>409</v>
      </c>
      <c r="E43" s="18" t="s">
        <v>18</v>
      </c>
      <c r="F43" s="18">
        <v>6</v>
      </c>
      <c r="G43" s="18" t="s">
        <v>734</v>
      </c>
    </row>
    <row r="44" spans="1:7" x14ac:dyDescent="0.35">
      <c r="A44" s="18" t="s">
        <v>360</v>
      </c>
      <c r="B44" s="18">
        <v>907</v>
      </c>
      <c r="C44" s="18"/>
      <c r="D44" s="18"/>
      <c r="E44" s="18" t="s">
        <v>755</v>
      </c>
      <c r="F44" s="18">
        <v>6</v>
      </c>
      <c r="G44" s="18" t="s">
        <v>753</v>
      </c>
    </row>
    <row r="45" spans="1:7" x14ac:dyDescent="0.35">
      <c r="A45" s="18" t="s">
        <v>360</v>
      </c>
      <c r="B45" s="18">
        <v>584</v>
      </c>
      <c r="C45" s="18" t="s">
        <v>54</v>
      </c>
      <c r="D45" s="18" t="s">
        <v>549</v>
      </c>
      <c r="E45" s="18" t="s">
        <v>789</v>
      </c>
      <c r="F45" s="18">
        <v>6</v>
      </c>
      <c r="G45" s="18" t="s">
        <v>748</v>
      </c>
    </row>
    <row r="46" spans="1:7" x14ac:dyDescent="0.35">
      <c r="A46" s="18" t="s">
        <v>360</v>
      </c>
      <c r="B46" s="18">
        <v>585</v>
      </c>
      <c r="C46" s="18" t="s">
        <v>54</v>
      </c>
      <c r="D46" s="18" t="s">
        <v>550</v>
      </c>
      <c r="E46" s="18" t="s">
        <v>39</v>
      </c>
      <c r="F46" s="18">
        <v>6</v>
      </c>
      <c r="G46" s="18" t="s">
        <v>748</v>
      </c>
    </row>
    <row r="47" spans="1:7" x14ac:dyDescent="0.35">
      <c r="A47" s="18" t="s">
        <v>360</v>
      </c>
      <c r="B47" s="18">
        <v>797</v>
      </c>
      <c r="C47" s="18" t="s">
        <v>54</v>
      </c>
      <c r="D47" s="18" t="s">
        <v>411</v>
      </c>
      <c r="E47" s="18" t="s">
        <v>51</v>
      </c>
      <c r="F47" s="18">
        <v>6</v>
      </c>
      <c r="G47" s="18" t="s">
        <v>733</v>
      </c>
    </row>
    <row r="48" spans="1:7" x14ac:dyDescent="0.35">
      <c r="A48" s="18" t="s">
        <v>361</v>
      </c>
      <c r="B48" s="18">
        <v>228</v>
      </c>
      <c r="C48" s="18" t="s">
        <v>54</v>
      </c>
      <c r="D48" s="18" t="s">
        <v>540</v>
      </c>
      <c r="E48" s="18" t="s">
        <v>8</v>
      </c>
      <c r="F48" s="18">
        <v>6</v>
      </c>
      <c r="G48" s="18" t="s">
        <v>743</v>
      </c>
    </row>
    <row r="49" spans="1:7" x14ac:dyDescent="0.35">
      <c r="A49" s="18" t="s">
        <v>362</v>
      </c>
      <c r="B49" s="18">
        <v>879</v>
      </c>
      <c r="C49" s="18" t="s">
        <v>54</v>
      </c>
      <c r="D49" s="18" t="s">
        <v>399</v>
      </c>
      <c r="E49" s="18" t="s">
        <v>682</v>
      </c>
      <c r="F49" s="18">
        <v>6</v>
      </c>
      <c r="G49" s="18" t="s">
        <v>743</v>
      </c>
    </row>
    <row r="50" spans="1:7" x14ac:dyDescent="0.35">
      <c r="A50" s="18" t="s">
        <v>362</v>
      </c>
      <c r="B50" s="18">
        <v>897</v>
      </c>
      <c r="C50" s="18" t="s">
        <v>54</v>
      </c>
      <c r="D50" s="18" t="s">
        <v>400</v>
      </c>
      <c r="E50" s="18" t="s">
        <v>126</v>
      </c>
      <c r="F50" s="18">
        <v>6</v>
      </c>
      <c r="G50" s="18" t="s">
        <v>747</v>
      </c>
    </row>
    <row r="51" spans="1:7" x14ac:dyDescent="0.35">
      <c r="A51" s="18" t="s">
        <v>362</v>
      </c>
      <c r="B51" s="18">
        <v>946</v>
      </c>
      <c r="C51" s="18"/>
      <c r="D51" s="18"/>
      <c r="E51" s="18" t="s">
        <v>683</v>
      </c>
      <c r="F51" s="18">
        <v>6</v>
      </c>
      <c r="G51" s="18" t="s">
        <v>743</v>
      </c>
    </row>
    <row r="52" spans="1:7" x14ac:dyDescent="0.35">
      <c r="A52" s="18" t="s">
        <v>362</v>
      </c>
      <c r="B52" s="18">
        <v>391</v>
      </c>
      <c r="C52" s="18" t="s">
        <v>53</v>
      </c>
      <c r="D52" s="18" t="s">
        <v>546</v>
      </c>
      <c r="E52" s="18" t="s">
        <v>34</v>
      </c>
      <c r="F52" s="18">
        <v>6</v>
      </c>
      <c r="G52" s="18" t="s">
        <v>729</v>
      </c>
    </row>
    <row r="53" spans="1:7" x14ac:dyDescent="0.35">
      <c r="A53" s="18" t="s">
        <v>362</v>
      </c>
      <c r="B53" s="18">
        <v>41</v>
      </c>
      <c r="C53" s="18" t="s">
        <v>53</v>
      </c>
      <c r="D53" s="18" t="s">
        <v>684</v>
      </c>
      <c r="E53" s="18" t="s">
        <v>685</v>
      </c>
      <c r="F53" s="18">
        <v>6</v>
      </c>
      <c r="G53" s="18" t="s">
        <v>742</v>
      </c>
    </row>
    <row r="54" spans="1:7" x14ac:dyDescent="0.35">
      <c r="A54" s="18" t="s">
        <v>362</v>
      </c>
      <c r="B54" s="18">
        <v>35</v>
      </c>
      <c r="C54" s="18" t="s">
        <v>54</v>
      </c>
      <c r="D54" s="18" t="s">
        <v>401</v>
      </c>
      <c r="E54" s="18" t="s">
        <v>41</v>
      </c>
      <c r="F54" s="18">
        <v>6</v>
      </c>
      <c r="G54" s="18" t="s">
        <v>749</v>
      </c>
    </row>
    <row r="55" spans="1:7" x14ac:dyDescent="0.35">
      <c r="A55" s="18" t="s">
        <v>362</v>
      </c>
      <c r="B55" s="18">
        <v>245</v>
      </c>
      <c r="C55" s="18" t="s">
        <v>53</v>
      </c>
      <c r="D55" s="18" t="s">
        <v>551</v>
      </c>
      <c r="E55" s="18" t="s">
        <v>32</v>
      </c>
      <c r="F55" s="18">
        <v>6</v>
      </c>
      <c r="G55" s="18" t="s">
        <v>742</v>
      </c>
    </row>
    <row r="56" spans="1:7" x14ac:dyDescent="0.35">
      <c r="A56" s="18" t="s">
        <v>362</v>
      </c>
      <c r="B56" s="18">
        <v>36</v>
      </c>
      <c r="C56" s="18" t="s">
        <v>54</v>
      </c>
      <c r="D56" s="18" t="s">
        <v>395</v>
      </c>
      <c r="E56" s="18" t="s">
        <v>20</v>
      </c>
      <c r="F56" s="18">
        <v>6</v>
      </c>
      <c r="G56" s="18" t="s">
        <v>749</v>
      </c>
    </row>
    <row r="57" spans="1:7" x14ac:dyDescent="0.35">
      <c r="A57" s="18" t="s">
        <v>362</v>
      </c>
      <c r="B57" s="18">
        <v>237</v>
      </c>
      <c r="C57" s="18" t="s">
        <v>53</v>
      </c>
      <c r="D57" s="18" t="s">
        <v>409</v>
      </c>
      <c r="E57" s="18" t="s">
        <v>18</v>
      </c>
      <c r="F57" s="18">
        <v>6</v>
      </c>
      <c r="G57" s="18" t="s">
        <v>734</v>
      </c>
    </row>
    <row r="58" spans="1:7" x14ac:dyDescent="0.35">
      <c r="A58" s="18" t="s">
        <v>362</v>
      </c>
      <c r="B58" s="18">
        <v>519</v>
      </c>
      <c r="C58" s="18" t="s">
        <v>54</v>
      </c>
      <c r="D58" s="18" t="s">
        <v>552</v>
      </c>
      <c r="E58" s="18" t="s">
        <v>37</v>
      </c>
      <c r="F58" s="18">
        <v>6</v>
      </c>
      <c r="G58" s="18" t="s">
        <v>747</v>
      </c>
    </row>
    <row r="59" spans="1:7" x14ac:dyDescent="0.35">
      <c r="A59" s="18" t="s">
        <v>362</v>
      </c>
      <c r="B59" s="18">
        <v>520</v>
      </c>
      <c r="C59" s="18" t="s">
        <v>54</v>
      </c>
      <c r="D59" s="18" t="s">
        <v>404</v>
      </c>
      <c r="E59" s="18" t="s">
        <v>38</v>
      </c>
      <c r="F59" s="18">
        <v>6</v>
      </c>
      <c r="G59" s="18" t="s">
        <v>747</v>
      </c>
    </row>
    <row r="60" spans="1:7" x14ac:dyDescent="0.35">
      <c r="A60" s="18" t="s">
        <v>362</v>
      </c>
      <c r="B60" s="18">
        <v>234</v>
      </c>
      <c r="C60" s="18" t="s">
        <v>54</v>
      </c>
      <c r="D60" s="18" t="s">
        <v>420</v>
      </c>
      <c r="E60" s="18" t="s">
        <v>28</v>
      </c>
      <c r="F60" s="18">
        <v>6</v>
      </c>
      <c r="G60" s="18" t="s">
        <v>753</v>
      </c>
    </row>
    <row r="61" spans="1:7" x14ac:dyDescent="0.35">
      <c r="A61" s="18" t="s">
        <v>363</v>
      </c>
      <c r="B61" s="18">
        <v>8</v>
      </c>
      <c r="C61" s="18" t="s">
        <v>54</v>
      </c>
      <c r="D61" s="18" t="s">
        <v>396</v>
      </c>
      <c r="E61" s="18" t="s">
        <v>16</v>
      </c>
      <c r="F61" s="18">
        <v>6</v>
      </c>
      <c r="G61" s="18" t="s">
        <v>761</v>
      </c>
    </row>
    <row r="62" spans="1:7" x14ac:dyDescent="0.35">
      <c r="A62" s="18" t="s">
        <v>363</v>
      </c>
      <c r="B62" s="18">
        <v>926</v>
      </c>
      <c r="C62" s="18" t="s">
        <v>56</v>
      </c>
      <c r="D62" s="18" t="s">
        <v>757</v>
      </c>
      <c r="E62" s="18" t="s">
        <v>758</v>
      </c>
      <c r="F62" s="18">
        <v>6</v>
      </c>
      <c r="G62" s="18" t="s">
        <v>788</v>
      </c>
    </row>
    <row r="63" spans="1:7" x14ac:dyDescent="0.35">
      <c r="A63" s="18" t="s">
        <v>363</v>
      </c>
      <c r="B63" s="18">
        <v>928</v>
      </c>
      <c r="C63" s="18" t="s">
        <v>56</v>
      </c>
      <c r="D63" s="18" t="s">
        <v>759</v>
      </c>
      <c r="E63" s="18" t="s">
        <v>55</v>
      </c>
      <c r="F63" s="18">
        <v>6</v>
      </c>
      <c r="G63" s="18" t="s">
        <v>760</v>
      </c>
    </row>
    <row r="64" spans="1:7" x14ac:dyDescent="0.35">
      <c r="A64" s="18" t="s">
        <v>363</v>
      </c>
      <c r="B64" s="18">
        <v>923</v>
      </c>
      <c r="C64" s="18"/>
      <c r="D64" s="18"/>
      <c r="E64" s="18" t="s">
        <v>680</v>
      </c>
      <c r="F64" s="18">
        <v>6</v>
      </c>
      <c r="G64" s="18" t="s">
        <v>772</v>
      </c>
    </row>
    <row r="65" spans="1:7" x14ac:dyDescent="0.35">
      <c r="A65" s="18" t="s">
        <v>363</v>
      </c>
      <c r="B65" s="18">
        <v>81</v>
      </c>
      <c r="C65" s="18" t="s">
        <v>53</v>
      </c>
      <c r="D65" s="18" t="s">
        <v>616</v>
      </c>
      <c r="E65" s="18" t="s">
        <v>342</v>
      </c>
      <c r="F65" s="18">
        <v>6</v>
      </c>
      <c r="G65" s="18" t="s">
        <v>760</v>
      </c>
    </row>
    <row r="66" spans="1:7" x14ac:dyDescent="0.35">
      <c r="A66" s="18" t="s">
        <v>364</v>
      </c>
      <c r="B66" s="18">
        <v>888</v>
      </c>
      <c r="C66" s="18" t="s">
        <v>553</v>
      </c>
      <c r="D66" s="18" t="s">
        <v>554</v>
      </c>
      <c r="E66" s="18" t="s">
        <v>365</v>
      </c>
      <c r="F66" s="18">
        <v>10</v>
      </c>
      <c r="G66" s="18" t="s">
        <v>784</v>
      </c>
    </row>
  </sheetData>
  <sheetProtection algorithmName="SHA-512" hashValue="a+8TLbktzA86/iPcIqSGTh+IouMQkTwyaWgWOQCCZCLouXgQQZZQrJbZ0U3dIin09WLuh8gtIE1GVt5yDKRbsw==" saltValue="s3uIczunuASeg+fObj/Hmw==" spinCount="100000" sheet="1" objects="1" scenarios="1"/>
  <pageMargins left="0.7" right="0.7" top="0.78740157499999996" bottom="0.78740157499999996"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7"/>
  <dimension ref="A1:G76"/>
  <sheetViews>
    <sheetView workbookViewId="0">
      <selection activeCell="G5" sqref="G5"/>
    </sheetView>
  </sheetViews>
  <sheetFormatPr baseColWidth="10" defaultRowHeight="15.5" x14ac:dyDescent="0.35"/>
  <cols>
    <col min="1" max="1" width="80.6640625" bestFit="1" customWidth="1"/>
    <col min="2" max="2" width="10.5" bestFit="1" customWidth="1"/>
    <col min="3" max="3" width="6.58203125" bestFit="1" customWidth="1"/>
    <col min="4" max="4" width="9.5" bestFit="1" customWidth="1"/>
    <col min="5" max="5" width="80.6640625" bestFit="1" customWidth="1"/>
    <col min="6" max="6" width="8.75" bestFit="1" customWidth="1"/>
    <col min="7" max="7" width="80.6640625" bestFit="1" customWidth="1"/>
    <col min="8" max="8" width="8.58203125" bestFit="1" customWidth="1"/>
  </cols>
  <sheetData>
    <row r="1" spans="1:7" x14ac:dyDescent="0.35">
      <c r="A1" t="s">
        <v>115</v>
      </c>
      <c r="B1" t="s">
        <v>391</v>
      </c>
      <c r="C1" t="s">
        <v>0</v>
      </c>
      <c r="D1" t="s">
        <v>1</v>
      </c>
      <c r="E1" t="s">
        <v>116</v>
      </c>
      <c r="F1" t="s">
        <v>2</v>
      </c>
      <c r="G1" t="s">
        <v>726</v>
      </c>
    </row>
    <row r="2" spans="1:7" x14ac:dyDescent="0.35">
      <c r="A2" s="18" t="s">
        <v>313</v>
      </c>
      <c r="B2" s="18">
        <v>402</v>
      </c>
      <c r="C2" s="18" t="s">
        <v>53</v>
      </c>
      <c r="D2" s="18" t="s">
        <v>613</v>
      </c>
      <c r="E2" s="18" t="s">
        <v>314</v>
      </c>
      <c r="F2" s="18">
        <v>8</v>
      </c>
      <c r="G2" s="18" t="s">
        <v>765</v>
      </c>
    </row>
    <row r="3" spans="1:7" x14ac:dyDescent="0.35">
      <c r="A3" s="18" t="s">
        <v>333</v>
      </c>
      <c r="B3" s="18">
        <v>144</v>
      </c>
      <c r="C3" s="18"/>
      <c r="D3" s="18"/>
      <c r="E3" s="18" t="s">
        <v>318</v>
      </c>
      <c r="F3" s="18">
        <v>5</v>
      </c>
      <c r="G3" s="18" t="s">
        <v>765</v>
      </c>
    </row>
    <row r="4" spans="1:7" x14ac:dyDescent="0.35">
      <c r="A4" s="18" t="s">
        <v>333</v>
      </c>
      <c r="B4" s="18">
        <v>883</v>
      </c>
      <c r="C4" s="18"/>
      <c r="D4" s="18"/>
      <c r="E4" s="18" t="s">
        <v>318</v>
      </c>
      <c r="F4" s="18">
        <v>2</v>
      </c>
      <c r="G4" s="18" t="s">
        <v>765</v>
      </c>
    </row>
    <row r="5" spans="1:7" x14ac:dyDescent="0.35">
      <c r="A5" s="18" t="s">
        <v>306</v>
      </c>
      <c r="B5" s="18">
        <v>879</v>
      </c>
      <c r="C5" s="18" t="s">
        <v>54</v>
      </c>
      <c r="D5" s="18" t="s">
        <v>399</v>
      </c>
      <c r="E5" s="18" t="s">
        <v>682</v>
      </c>
      <c r="F5" s="18">
        <v>6</v>
      </c>
      <c r="G5" s="18" t="s">
        <v>743</v>
      </c>
    </row>
    <row r="6" spans="1:7" x14ac:dyDescent="0.35">
      <c r="A6" s="18" t="s">
        <v>306</v>
      </c>
      <c r="B6" s="18">
        <v>38</v>
      </c>
      <c r="C6" s="18" t="s">
        <v>54</v>
      </c>
      <c r="D6" s="18" t="s">
        <v>442</v>
      </c>
      <c r="E6" s="18" t="s">
        <v>157</v>
      </c>
      <c r="F6" s="18">
        <v>6</v>
      </c>
      <c r="G6" s="18" t="s">
        <v>735</v>
      </c>
    </row>
    <row r="7" spans="1:7" x14ac:dyDescent="0.35">
      <c r="A7" s="18" t="s">
        <v>306</v>
      </c>
      <c r="B7" s="18">
        <v>747</v>
      </c>
      <c r="C7" s="18" t="s">
        <v>56</v>
      </c>
      <c r="D7" s="18" t="s">
        <v>590</v>
      </c>
      <c r="E7" s="18" t="s">
        <v>48</v>
      </c>
      <c r="F7" s="18">
        <v>6</v>
      </c>
      <c r="G7" s="18" t="s">
        <v>760</v>
      </c>
    </row>
    <row r="8" spans="1:7" x14ac:dyDescent="0.35">
      <c r="A8" s="18" t="s">
        <v>306</v>
      </c>
      <c r="B8" s="18">
        <v>512</v>
      </c>
      <c r="C8" s="18" t="s">
        <v>54</v>
      </c>
      <c r="D8" s="18" t="s">
        <v>462</v>
      </c>
      <c r="E8" s="18" t="s">
        <v>786</v>
      </c>
      <c r="F8" s="18">
        <v>6</v>
      </c>
      <c r="G8" s="18" t="s">
        <v>748</v>
      </c>
    </row>
    <row r="9" spans="1:7" x14ac:dyDescent="0.35">
      <c r="A9" s="18" t="s">
        <v>306</v>
      </c>
      <c r="B9" s="18">
        <v>486</v>
      </c>
      <c r="C9" s="18" t="s">
        <v>56</v>
      </c>
      <c r="D9" s="18" t="s">
        <v>424</v>
      </c>
      <c r="E9" s="18" t="s">
        <v>658</v>
      </c>
      <c r="F9" s="18">
        <v>6</v>
      </c>
      <c r="G9" s="18" t="s">
        <v>763</v>
      </c>
    </row>
    <row r="10" spans="1:7" x14ac:dyDescent="0.35">
      <c r="A10" s="18" t="s">
        <v>306</v>
      </c>
      <c r="B10" s="18">
        <v>32</v>
      </c>
      <c r="C10" s="18" t="s">
        <v>56</v>
      </c>
      <c r="D10" s="18" t="s">
        <v>425</v>
      </c>
      <c r="E10" s="18" t="s">
        <v>691</v>
      </c>
      <c r="F10" s="18">
        <v>6</v>
      </c>
      <c r="G10" s="18" t="s">
        <v>746</v>
      </c>
    </row>
    <row r="11" spans="1:7" x14ac:dyDescent="0.35">
      <c r="A11" s="18" t="s">
        <v>306</v>
      </c>
      <c r="B11" s="18">
        <v>678</v>
      </c>
      <c r="C11" s="18" t="s">
        <v>54</v>
      </c>
      <c r="D11" s="18" t="s">
        <v>600</v>
      </c>
      <c r="E11" s="18" t="s">
        <v>204</v>
      </c>
      <c r="F11" s="18">
        <v>6</v>
      </c>
      <c r="G11" s="18" t="s">
        <v>738</v>
      </c>
    </row>
    <row r="12" spans="1:7" x14ac:dyDescent="0.35">
      <c r="A12" s="18" t="s">
        <v>306</v>
      </c>
      <c r="B12" s="18">
        <v>668</v>
      </c>
      <c r="C12" s="18" t="s">
        <v>54</v>
      </c>
      <c r="D12" s="18" t="s">
        <v>599</v>
      </c>
      <c r="E12" s="18" t="s">
        <v>158</v>
      </c>
      <c r="F12" s="18">
        <v>6</v>
      </c>
      <c r="G12" s="18" t="s">
        <v>735</v>
      </c>
    </row>
    <row r="13" spans="1:7" x14ac:dyDescent="0.35">
      <c r="A13" s="18" t="s">
        <v>306</v>
      </c>
      <c r="B13" s="18">
        <v>676</v>
      </c>
      <c r="C13" s="18" t="s">
        <v>54</v>
      </c>
      <c r="D13" s="18" t="s">
        <v>601</v>
      </c>
      <c r="E13" s="18" t="s">
        <v>159</v>
      </c>
      <c r="F13" s="18">
        <v>6</v>
      </c>
      <c r="G13" s="18" t="s">
        <v>738</v>
      </c>
    </row>
    <row r="14" spans="1:7" x14ac:dyDescent="0.35">
      <c r="A14" s="18" t="s">
        <v>334</v>
      </c>
      <c r="B14" s="18">
        <v>324</v>
      </c>
      <c r="C14" s="18" t="s">
        <v>53</v>
      </c>
      <c r="D14" s="18" t="s">
        <v>410</v>
      </c>
      <c r="E14" s="18" t="s">
        <v>30</v>
      </c>
      <c r="F14" s="18">
        <v>6</v>
      </c>
      <c r="G14" s="18" t="s">
        <v>728</v>
      </c>
    </row>
    <row r="15" spans="1:7" x14ac:dyDescent="0.35">
      <c r="A15" s="18" t="s">
        <v>334</v>
      </c>
      <c r="B15" s="18">
        <v>327</v>
      </c>
      <c r="C15" s="18" t="s">
        <v>53</v>
      </c>
      <c r="D15" s="18" t="s">
        <v>580</v>
      </c>
      <c r="E15" s="18" t="s">
        <v>29</v>
      </c>
      <c r="F15" s="18">
        <v>6</v>
      </c>
      <c r="G15" s="18" t="s">
        <v>732</v>
      </c>
    </row>
    <row r="16" spans="1:7" x14ac:dyDescent="0.35">
      <c r="A16" s="18" t="s">
        <v>334</v>
      </c>
      <c r="B16" s="18">
        <v>259</v>
      </c>
      <c r="C16" s="18" t="s">
        <v>53</v>
      </c>
      <c r="D16" s="18" t="s">
        <v>587</v>
      </c>
      <c r="E16" s="18" t="s">
        <v>31</v>
      </c>
      <c r="F16" s="18">
        <v>6</v>
      </c>
      <c r="G16" s="18" t="s">
        <v>727</v>
      </c>
    </row>
    <row r="17" spans="1:7" x14ac:dyDescent="0.35">
      <c r="A17" s="18" t="s">
        <v>334</v>
      </c>
      <c r="B17" s="18">
        <v>41</v>
      </c>
      <c r="C17" s="18" t="s">
        <v>53</v>
      </c>
      <c r="D17" s="18" t="s">
        <v>684</v>
      </c>
      <c r="E17" s="18" t="s">
        <v>685</v>
      </c>
      <c r="F17" s="18">
        <v>6</v>
      </c>
      <c r="G17" s="18" t="s">
        <v>742</v>
      </c>
    </row>
    <row r="18" spans="1:7" x14ac:dyDescent="0.35">
      <c r="A18" s="18" t="s">
        <v>334</v>
      </c>
      <c r="B18" s="18">
        <v>168</v>
      </c>
      <c r="C18" s="18" t="s">
        <v>53</v>
      </c>
      <c r="D18" s="18" t="s">
        <v>414</v>
      </c>
      <c r="E18" s="18" t="s">
        <v>33</v>
      </c>
      <c r="F18" s="18">
        <v>6</v>
      </c>
      <c r="G18" s="18" t="s">
        <v>739</v>
      </c>
    </row>
    <row r="19" spans="1:7" x14ac:dyDescent="0.35">
      <c r="A19" s="18" t="s">
        <v>334</v>
      </c>
      <c r="B19" s="18">
        <v>124</v>
      </c>
      <c r="C19" s="18" t="s">
        <v>53</v>
      </c>
      <c r="D19" s="18" t="s">
        <v>588</v>
      </c>
      <c r="E19" s="18" t="s">
        <v>689</v>
      </c>
      <c r="F19" s="18">
        <v>6</v>
      </c>
      <c r="G19" s="18" t="s">
        <v>739</v>
      </c>
    </row>
    <row r="20" spans="1:7" x14ac:dyDescent="0.35">
      <c r="A20" s="18" t="s">
        <v>316</v>
      </c>
      <c r="B20" s="18">
        <v>396</v>
      </c>
      <c r="C20" s="18" t="s">
        <v>54</v>
      </c>
      <c r="D20" s="18" t="s">
        <v>416</v>
      </c>
      <c r="E20" s="18" t="s">
        <v>805</v>
      </c>
      <c r="F20" s="18">
        <v>6</v>
      </c>
      <c r="G20" s="18" t="s">
        <v>753</v>
      </c>
    </row>
    <row r="21" spans="1:7" x14ac:dyDescent="0.35">
      <c r="A21" s="18" t="s">
        <v>316</v>
      </c>
      <c r="B21" s="18">
        <v>639</v>
      </c>
      <c r="C21" s="18" t="s">
        <v>54</v>
      </c>
      <c r="D21" s="18" t="s">
        <v>418</v>
      </c>
      <c r="E21" s="18" t="s">
        <v>790</v>
      </c>
      <c r="F21" s="18">
        <v>6</v>
      </c>
      <c r="G21" s="18" t="s">
        <v>753</v>
      </c>
    </row>
    <row r="22" spans="1:7" x14ac:dyDescent="0.35">
      <c r="A22" s="18" t="s">
        <v>316</v>
      </c>
      <c r="B22" s="18">
        <v>247</v>
      </c>
      <c r="C22" s="18" t="s">
        <v>54</v>
      </c>
      <c r="D22" s="18" t="s">
        <v>419</v>
      </c>
      <c r="E22" s="18" t="s">
        <v>27</v>
      </c>
      <c r="F22" s="18">
        <v>6</v>
      </c>
      <c r="G22" s="18" t="s">
        <v>753</v>
      </c>
    </row>
    <row r="23" spans="1:7" x14ac:dyDescent="0.35">
      <c r="A23" s="18" t="s">
        <v>316</v>
      </c>
      <c r="B23" s="18">
        <v>234</v>
      </c>
      <c r="C23" s="18" t="s">
        <v>54</v>
      </c>
      <c r="D23" s="18" t="s">
        <v>420</v>
      </c>
      <c r="E23" s="18" t="s">
        <v>811</v>
      </c>
      <c r="F23" s="18">
        <v>6</v>
      </c>
      <c r="G23" s="18" t="s">
        <v>753</v>
      </c>
    </row>
    <row r="24" spans="1:7" x14ac:dyDescent="0.35">
      <c r="A24" s="18" t="s">
        <v>316</v>
      </c>
      <c r="B24" s="18">
        <v>15</v>
      </c>
      <c r="C24" s="18" t="s">
        <v>54</v>
      </c>
      <c r="D24" s="18" t="s">
        <v>421</v>
      </c>
      <c r="E24" s="18" t="s">
        <v>756</v>
      </c>
      <c r="F24" s="18">
        <v>6</v>
      </c>
      <c r="G24" s="18" t="s">
        <v>753</v>
      </c>
    </row>
    <row r="25" spans="1:7" x14ac:dyDescent="0.35">
      <c r="A25" s="18" t="s">
        <v>335</v>
      </c>
      <c r="B25" s="18">
        <v>391</v>
      </c>
      <c r="C25" s="18" t="s">
        <v>53</v>
      </c>
      <c r="D25" s="18" t="s">
        <v>546</v>
      </c>
      <c r="E25" s="18" t="s">
        <v>34</v>
      </c>
      <c r="F25" s="18">
        <v>6</v>
      </c>
      <c r="G25" s="18" t="s">
        <v>729</v>
      </c>
    </row>
    <row r="26" spans="1:7" x14ac:dyDescent="0.35">
      <c r="A26" s="18" t="s">
        <v>335</v>
      </c>
      <c r="B26" s="18">
        <v>3</v>
      </c>
      <c r="C26" s="18" t="s">
        <v>53</v>
      </c>
      <c r="D26" s="18" t="s">
        <v>415</v>
      </c>
      <c r="E26" s="18" t="s">
        <v>35</v>
      </c>
      <c r="F26" s="18">
        <v>6</v>
      </c>
      <c r="G26" s="18" t="s">
        <v>734</v>
      </c>
    </row>
    <row r="27" spans="1:7" x14ac:dyDescent="0.35">
      <c r="A27" s="18" t="s">
        <v>335</v>
      </c>
      <c r="B27" s="18">
        <v>237</v>
      </c>
      <c r="C27" s="18" t="s">
        <v>53</v>
      </c>
      <c r="D27" s="18" t="s">
        <v>409</v>
      </c>
      <c r="E27" s="18" t="s">
        <v>18</v>
      </c>
      <c r="F27" s="18">
        <v>6</v>
      </c>
      <c r="G27" s="18" t="s">
        <v>734</v>
      </c>
    </row>
    <row r="28" spans="1:7" x14ac:dyDescent="0.35">
      <c r="A28" s="18" t="s">
        <v>335</v>
      </c>
      <c r="B28" s="18">
        <v>574</v>
      </c>
      <c r="C28" s="18" t="s">
        <v>53</v>
      </c>
      <c r="D28" s="18" t="s">
        <v>586</v>
      </c>
      <c r="E28" s="18" t="s">
        <v>659</v>
      </c>
      <c r="F28" s="18">
        <v>6</v>
      </c>
      <c r="G28" s="18" t="s">
        <v>734</v>
      </c>
    </row>
    <row r="29" spans="1:7" x14ac:dyDescent="0.35">
      <c r="A29" s="18" t="s">
        <v>336</v>
      </c>
      <c r="B29" s="18">
        <v>268</v>
      </c>
      <c r="C29" s="18" t="s">
        <v>53</v>
      </c>
      <c r="D29" s="18" t="s">
        <v>614</v>
      </c>
      <c r="E29" s="18" t="s">
        <v>320</v>
      </c>
      <c r="F29" s="18">
        <v>3</v>
      </c>
      <c r="G29" s="18" t="s">
        <v>765</v>
      </c>
    </row>
    <row r="30" spans="1:7" x14ac:dyDescent="0.35">
      <c r="A30" s="18" t="s">
        <v>336</v>
      </c>
      <c r="B30" s="18">
        <v>269</v>
      </c>
      <c r="C30" s="18"/>
      <c r="D30" s="18"/>
      <c r="E30" s="18" t="s">
        <v>337</v>
      </c>
      <c r="F30" s="18">
        <v>6</v>
      </c>
      <c r="G30" s="18" t="s">
        <v>765</v>
      </c>
    </row>
    <row r="31" spans="1:7" x14ac:dyDescent="0.35">
      <c r="A31" s="18" t="s">
        <v>338</v>
      </c>
      <c r="B31" s="18">
        <v>332</v>
      </c>
      <c r="C31" s="18" t="s">
        <v>54</v>
      </c>
      <c r="D31" s="18" t="s">
        <v>474</v>
      </c>
      <c r="E31" s="18" t="s">
        <v>287</v>
      </c>
      <c r="F31" s="18">
        <v>6</v>
      </c>
      <c r="G31" s="18" t="s">
        <v>745</v>
      </c>
    </row>
    <row r="32" spans="1:7" x14ac:dyDescent="0.35">
      <c r="A32" s="18" t="s">
        <v>338</v>
      </c>
      <c r="B32" s="18">
        <v>607</v>
      </c>
      <c r="C32" s="18"/>
      <c r="D32" s="18"/>
      <c r="E32" s="18" t="s">
        <v>217</v>
      </c>
      <c r="F32" s="18">
        <v>6</v>
      </c>
      <c r="G32" s="18" t="s">
        <v>731</v>
      </c>
    </row>
    <row r="33" spans="1:7" x14ac:dyDescent="0.35">
      <c r="A33" s="18" t="s">
        <v>338</v>
      </c>
      <c r="B33" s="18">
        <v>627</v>
      </c>
      <c r="C33" s="18"/>
      <c r="D33" s="18"/>
      <c r="E33" s="18" t="s">
        <v>160</v>
      </c>
      <c r="F33" s="18">
        <v>6</v>
      </c>
      <c r="G33" s="18" t="s">
        <v>745</v>
      </c>
    </row>
    <row r="34" spans="1:7" x14ac:dyDescent="0.35">
      <c r="A34" s="18" t="s">
        <v>338</v>
      </c>
      <c r="B34" s="18">
        <v>618</v>
      </c>
      <c r="C34" s="18" t="s">
        <v>53</v>
      </c>
      <c r="D34" s="18" t="s">
        <v>615</v>
      </c>
      <c r="E34" s="18" t="s">
        <v>205</v>
      </c>
      <c r="F34" s="18">
        <v>6</v>
      </c>
      <c r="G34" s="18" t="s">
        <v>745</v>
      </c>
    </row>
    <row r="35" spans="1:7" x14ac:dyDescent="0.35">
      <c r="A35" s="18" t="s">
        <v>338</v>
      </c>
      <c r="B35" s="18">
        <v>631</v>
      </c>
      <c r="C35" s="18" t="s">
        <v>299</v>
      </c>
      <c r="D35" s="18" t="s">
        <v>481</v>
      </c>
      <c r="E35" s="18" t="s">
        <v>300</v>
      </c>
      <c r="F35" s="18">
        <v>6</v>
      </c>
      <c r="G35" s="18" t="s">
        <v>745</v>
      </c>
    </row>
    <row r="36" spans="1:7" x14ac:dyDescent="0.35">
      <c r="A36" s="18" t="s">
        <v>338</v>
      </c>
      <c r="B36" s="18">
        <v>724</v>
      </c>
      <c r="C36" s="18" t="s">
        <v>53</v>
      </c>
      <c r="D36" s="18" t="s">
        <v>452</v>
      </c>
      <c r="E36" s="18" t="s">
        <v>180</v>
      </c>
      <c r="F36" s="18">
        <v>6</v>
      </c>
      <c r="G36" s="18" t="s">
        <v>731</v>
      </c>
    </row>
    <row r="37" spans="1:7" x14ac:dyDescent="0.35">
      <c r="A37" s="18" t="s">
        <v>338</v>
      </c>
      <c r="B37" s="18">
        <v>722</v>
      </c>
      <c r="C37" s="18" t="s">
        <v>53</v>
      </c>
      <c r="D37" s="18" t="s">
        <v>453</v>
      </c>
      <c r="E37" s="18" t="s">
        <v>181</v>
      </c>
      <c r="F37" s="18">
        <v>6</v>
      </c>
      <c r="G37" s="18" t="s">
        <v>731</v>
      </c>
    </row>
    <row r="38" spans="1:7" x14ac:dyDescent="0.35">
      <c r="A38" s="18" t="s">
        <v>339</v>
      </c>
      <c r="B38" s="18">
        <v>524</v>
      </c>
      <c r="C38" s="18"/>
      <c r="D38" s="18"/>
      <c r="E38" s="18" t="s">
        <v>750</v>
      </c>
      <c r="F38" s="18">
        <v>6</v>
      </c>
      <c r="G38" s="18" t="s">
        <v>748</v>
      </c>
    </row>
    <row r="39" spans="1:7" x14ac:dyDescent="0.35">
      <c r="A39" s="18" t="s">
        <v>339</v>
      </c>
      <c r="B39" s="18">
        <v>511</v>
      </c>
      <c r="C39" s="18" t="s">
        <v>54</v>
      </c>
      <c r="D39" s="18" t="s">
        <v>441</v>
      </c>
      <c r="E39" s="18" t="s">
        <v>706</v>
      </c>
      <c r="F39" s="18">
        <v>6</v>
      </c>
      <c r="G39" s="18" t="s">
        <v>748</v>
      </c>
    </row>
    <row r="40" spans="1:7" x14ac:dyDescent="0.35">
      <c r="A40" s="18" t="s">
        <v>339</v>
      </c>
      <c r="B40" s="18">
        <v>38</v>
      </c>
      <c r="C40" s="18" t="s">
        <v>54</v>
      </c>
      <c r="D40" s="18" t="s">
        <v>442</v>
      </c>
      <c r="E40" s="18" t="s">
        <v>157</v>
      </c>
      <c r="F40" s="18">
        <v>6</v>
      </c>
      <c r="G40" s="18" t="s">
        <v>735</v>
      </c>
    </row>
    <row r="41" spans="1:7" x14ac:dyDescent="0.35">
      <c r="A41" s="18" t="s">
        <v>339</v>
      </c>
      <c r="B41" s="18">
        <v>260</v>
      </c>
      <c r="C41" s="18" t="s">
        <v>54</v>
      </c>
      <c r="D41" s="18" t="s">
        <v>605</v>
      </c>
      <c r="E41" s="18" t="s">
        <v>744</v>
      </c>
      <c r="F41" s="18">
        <v>6</v>
      </c>
      <c r="G41" s="18" t="s">
        <v>735</v>
      </c>
    </row>
    <row r="42" spans="1:7" x14ac:dyDescent="0.35">
      <c r="A42" s="18" t="s">
        <v>339</v>
      </c>
      <c r="B42" s="18">
        <v>713</v>
      </c>
      <c r="C42" s="18"/>
      <c r="D42" s="18"/>
      <c r="E42" s="18" t="s">
        <v>802</v>
      </c>
      <c r="F42" s="18">
        <v>6</v>
      </c>
      <c r="G42" s="18" t="s">
        <v>735</v>
      </c>
    </row>
    <row r="43" spans="1:7" x14ac:dyDescent="0.35">
      <c r="A43" s="18" t="s">
        <v>339</v>
      </c>
      <c r="B43" s="18">
        <v>247</v>
      </c>
      <c r="C43" s="18" t="s">
        <v>54</v>
      </c>
      <c r="D43" s="18" t="s">
        <v>419</v>
      </c>
      <c r="E43" s="18" t="s">
        <v>27</v>
      </c>
      <c r="F43" s="18">
        <v>6</v>
      </c>
      <c r="G43" s="18" t="s">
        <v>753</v>
      </c>
    </row>
    <row r="44" spans="1:7" x14ac:dyDescent="0.35">
      <c r="A44" s="18" t="s">
        <v>339</v>
      </c>
      <c r="B44" s="18">
        <v>512</v>
      </c>
      <c r="C44" s="18" t="s">
        <v>54</v>
      </c>
      <c r="D44" s="18" t="s">
        <v>462</v>
      </c>
      <c r="E44" s="18" t="s">
        <v>786</v>
      </c>
      <c r="F44" s="18">
        <v>6</v>
      </c>
      <c r="G44" s="18" t="s">
        <v>748</v>
      </c>
    </row>
    <row r="45" spans="1:7" x14ac:dyDescent="0.35">
      <c r="A45" s="18" t="s">
        <v>339</v>
      </c>
      <c r="B45" s="18">
        <v>301</v>
      </c>
      <c r="C45" s="18"/>
      <c r="D45" s="18"/>
      <c r="E45" s="18" t="s">
        <v>64</v>
      </c>
      <c r="F45" s="18">
        <v>6</v>
      </c>
      <c r="G45" s="18" t="s">
        <v>735</v>
      </c>
    </row>
    <row r="46" spans="1:7" x14ac:dyDescent="0.35">
      <c r="A46" s="18" t="s">
        <v>339</v>
      </c>
      <c r="B46" s="18">
        <v>586</v>
      </c>
      <c r="C46" s="18" t="s">
        <v>54</v>
      </c>
      <c r="D46" s="18" t="s">
        <v>405</v>
      </c>
      <c r="E46" s="18" t="s">
        <v>43</v>
      </c>
      <c r="F46" s="18">
        <v>6</v>
      </c>
      <c r="G46" s="18" t="s">
        <v>748</v>
      </c>
    </row>
    <row r="47" spans="1:7" x14ac:dyDescent="0.35">
      <c r="A47" s="18" t="s">
        <v>339</v>
      </c>
      <c r="B47" s="18">
        <v>660</v>
      </c>
      <c r="C47" s="18"/>
      <c r="D47" s="18"/>
      <c r="E47" s="18" t="s">
        <v>224</v>
      </c>
      <c r="F47" s="18">
        <v>6</v>
      </c>
      <c r="G47" s="18" t="s">
        <v>735</v>
      </c>
    </row>
    <row r="48" spans="1:7" x14ac:dyDescent="0.35">
      <c r="A48" s="18" t="s">
        <v>339</v>
      </c>
      <c r="B48" s="18">
        <v>15</v>
      </c>
      <c r="C48" s="18" t="s">
        <v>54</v>
      </c>
      <c r="D48" s="18" t="s">
        <v>421</v>
      </c>
      <c r="E48" s="18" t="s">
        <v>756</v>
      </c>
      <c r="F48" s="18">
        <v>6</v>
      </c>
      <c r="G48" s="18" t="s">
        <v>753</v>
      </c>
    </row>
    <row r="49" spans="1:7" x14ac:dyDescent="0.35">
      <c r="A49" s="18" t="s">
        <v>339</v>
      </c>
      <c r="B49" s="18">
        <v>670</v>
      </c>
      <c r="C49" s="18" t="s">
        <v>54</v>
      </c>
      <c r="D49" s="18" t="s">
        <v>598</v>
      </c>
      <c r="E49" s="18" t="s">
        <v>698</v>
      </c>
      <c r="F49" s="18">
        <v>6</v>
      </c>
      <c r="G49" s="18" t="s">
        <v>735</v>
      </c>
    </row>
    <row r="50" spans="1:7" x14ac:dyDescent="0.35">
      <c r="A50" s="18" t="s">
        <v>340</v>
      </c>
      <c r="B50" s="18">
        <v>879</v>
      </c>
      <c r="C50" s="18" t="s">
        <v>54</v>
      </c>
      <c r="D50" s="18" t="s">
        <v>399</v>
      </c>
      <c r="E50" s="18" t="s">
        <v>682</v>
      </c>
      <c r="F50" s="18">
        <v>6</v>
      </c>
      <c r="G50" s="18" t="s">
        <v>743</v>
      </c>
    </row>
    <row r="51" spans="1:7" x14ac:dyDescent="0.35">
      <c r="A51" s="18" t="s">
        <v>340</v>
      </c>
      <c r="B51" s="18">
        <v>322</v>
      </c>
      <c r="C51" s="18"/>
      <c r="D51" s="18"/>
      <c r="E51" s="18" t="s">
        <v>23</v>
      </c>
      <c r="F51" s="18">
        <v>6</v>
      </c>
      <c r="G51" s="18" t="s">
        <v>738</v>
      </c>
    </row>
    <row r="52" spans="1:7" x14ac:dyDescent="0.35">
      <c r="A52" s="18" t="s">
        <v>340</v>
      </c>
      <c r="B52" s="18">
        <v>319</v>
      </c>
      <c r="C52" s="18" t="s">
        <v>53</v>
      </c>
      <c r="D52" s="18" t="s">
        <v>450</v>
      </c>
      <c r="E52" s="18" t="s">
        <v>175</v>
      </c>
      <c r="F52" s="18">
        <v>6</v>
      </c>
      <c r="G52" s="18" t="s">
        <v>727</v>
      </c>
    </row>
    <row r="53" spans="1:7" x14ac:dyDescent="0.35">
      <c r="A53" s="18" t="s">
        <v>340</v>
      </c>
      <c r="B53" s="18">
        <v>292</v>
      </c>
      <c r="C53" s="18"/>
      <c r="D53" s="18"/>
      <c r="E53" s="18" t="s">
        <v>44</v>
      </c>
      <c r="F53" s="18">
        <v>6</v>
      </c>
      <c r="G53" s="18" t="s">
        <v>749</v>
      </c>
    </row>
    <row r="54" spans="1:7" x14ac:dyDescent="0.35">
      <c r="A54" s="18" t="s">
        <v>340</v>
      </c>
      <c r="B54" s="18">
        <v>258</v>
      </c>
      <c r="C54" s="18"/>
      <c r="D54" s="18"/>
      <c r="E54" s="18" t="s">
        <v>791</v>
      </c>
      <c r="F54" s="18">
        <v>6</v>
      </c>
      <c r="G54" s="18" t="s">
        <v>727</v>
      </c>
    </row>
    <row r="55" spans="1:7" x14ac:dyDescent="0.35">
      <c r="A55" s="18" t="s">
        <v>340</v>
      </c>
      <c r="B55" s="18">
        <v>498</v>
      </c>
      <c r="C55" s="18" t="s">
        <v>54</v>
      </c>
      <c r="D55" s="18" t="s">
        <v>569</v>
      </c>
      <c r="E55" s="18" t="s">
        <v>208</v>
      </c>
      <c r="F55" s="18">
        <v>6</v>
      </c>
      <c r="G55" s="18" t="s">
        <v>749</v>
      </c>
    </row>
    <row r="56" spans="1:7" x14ac:dyDescent="0.35">
      <c r="A56" s="18" t="s">
        <v>340</v>
      </c>
      <c r="B56" s="18">
        <v>497</v>
      </c>
      <c r="C56" s="18" t="s">
        <v>54</v>
      </c>
      <c r="D56" s="18" t="s">
        <v>570</v>
      </c>
      <c r="E56" s="18" t="s">
        <v>207</v>
      </c>
      <c r="F56" s="18">
        <v>6</v>
      </c>
      <c r="G56" s="18" t="s">
        <v>749</v>
      </c>
    </row>
    <row r="57" spans="1:7" x14ac:dyDescent="0.35">
      <c r="A57" s="18" t="s">
        <v>340</v>
      </c>
      <c r="B57" s="18">
        <v>66</v>
      </c>
      <c r="C57" s="18" t="s">
        <v>54</v>
      </c>
      <c r="D57" s="18" t="s">
        <v>557</v>
      </c>
      <c r="E57" s="18" t="s">
        <v>192</v>
      </c>
      <c r="F57" s="18">
        <v>6</v>
      </c>
      <c r="G57" s="18" t="s">
        <v>742</v>
      </c>
    </row>
    <row r="58" spans="1:7" x14ac:dyDescent="0.35">
      <c r="A58" s="18" t="s">
        <v>340</v>
      </c>
      <c r="B58" s="18">
        <v>496</v>
      </c>
      <c r="C58" s="18" t="s">
        <v>54</v>
      </c>
      <c r="D58" s="18" t="s">
        <v>572</v>
      </c>
      <c r="E58" s="18" t="s">
        <v>209</v>
      </c>
      <c r="F58" s="18">
        <v>6</v>
      </c>
      <c r="G58" s="18" t="s">
        <v>749</v>
      </c>
    </row>
    <row r="59" spans="1:7" x14ac:dyDescent="0.35">
      <c r="A59" s="18" t="s">
        <v>340</v>
      </c>
      <c r="B59" s="18">
        <v>801</v>
      </c>
      <c r="C59" s="18" t="s">
        <v>54</v>
      </c>
      <c r="D59" s="18" t="s">
        <v>460</v>
      </c>
      <c r="E59" s="18" t="s">
        <v>201</v>
      </c>
      <c r="F59" s="18">
        <v>6</v>
      </c>
      <c r="G59" s="18" t="s">
        <v>743</v>
      </c>
    </row>
    <row r="60" spans="1:7" x14ac:dyDescent="0.35">
      <c r="A60" s="18" t="s">
        <v>340</v>
      </c>
      <c r="B60" s="18">
        <v>878</v>
      </c>
      <c r="C60" s="18" t="s">
        <v>54</v>
      </c>
      <c r="D60" s="18" t="s">
        <v>461</v>
      </c>
      <c r="E60" s="18" t="s">
        <v>202</v>
      </c>
      <c r="F60" s="18">
        <v>6</v>
      </c>
      <c r="G60" s="18" t="s">
        <v>743</v>
      </c>
    </row>
    <row r="61" spans="1:7" x14ac:dyDescent="0.35">
      <c r="A61" s="18" t="s">
        <v>340</v>
      </c>
      <c r="B61" s="18">
        <v>674</v>
      </c>
      <c r="C61" s="18" t="s">
        <v>53</v>
      </c>
      <c r="D61" s="18" t="s">
        <v>570</v>
      </c>
      <c r="E61" s="18" t="s">
        <v>178</v>
      </c>
      <c r="F61" s="18">
        <v>6</v>
      </c>
      <c r="G61" s="18" t="s">
        <v>738</v>
      </c>
    </row>
    <row r="62" spans="1:7" x14ac:dyDescent="0.35">
      <c r="A62" s="18" t="s">
        <v>340</v>
      </c>
      <c r="B62" s="18">
        <v>676</v>
      </c>
      <c r="C62" s="18" t="s">
        <v>54</v>
      </c>
      <c r="D62" s="18" t="s">
        <v>601</v>
      </c>
      <c r="E62" s="18" t="s">
        <v>159</v>
      </c>
      <c r="F62" s="18">
        <v>6</v>
      </c>
      <c r="G62" s="18" t="s">
        <v>738</v>
      </c>
    </row>
    <row r="63" spans="1:7" x14ac:dyDescent="0.35">
      <c r="A63" s="18" t="s">
        <v>340</v>
      </c>
      <c r="B63" s="18">
        <v>662</v>
      </c>
      <c r="C63" s="18" t="s">
        <v>53</v>
      </c>
      <c r="D63" s="18" t="s">
        <v>606</v>
      </c>
      <c r="E63" s="18" t="s">
        <v>183</v>
      </c>
      <c r="F63" s="18">
        <v>6</v>
      </c>
      <c r="G63" s="18" t="s">
        <v>739</v>
      </c>
    </row>
    <row r="64" spans="1:7" x14ac:dyDescent="0.35">
      <c r="A64" s="18" t="s">
        <v>340</v>
      </c>
      <c r="B64" s="18">
        <v>675</v>
      </c>
      <c r="C64" s="18"/>
      <c r="D64" s="18"/>
      <c r="E64" s="18" t="s">
        <v>283</v>
      </c>
      <c r="F64" s="18">
        <v>6</v>
      </c>
      <c r="G64" s="18" t="s">
        <v>738</v>
      </c>
    </row>
    <row r="65" spans="1:7" x14ac:dyDescent="0.35">
      <c r="A65" s="18" t="s">
        <v>340</v>
      </c>
      <c r="B65" s="18">
        <v>877</v>
      </c>
      <c r="C65" s="18" t="s">
        <v>54</v>
      </c>
      <c r="D65" s="18" t="s">
        <v>608</v>
      </c>
      <c r="E65" s="18" t="s">
        <v>704</v>
      </c>
      <c r="F65" s="18">
        <v>6</v>
      </c>
      <c r="G65" s="18" t="s">
        <v>743</v>
      </c>
    </row>
    <row r="66" spans="1:7" x14ac:dyDescent="0.35">
      <c r="A66" s="18" t="s">
        <v>341</v>
      </c>
      <c r="B66" s="18">
        <v>81</v>
      </c>
      <c r="C66" s="18" t="s">
        <v>53</v>
      </c>
      <c r="D66" s="18" t="s">
        <v>616</v>
      </c>
      <c r="E66" s="18" t="s">
        <v>342</v>
      </c>
      <c r="F66" s="18">
        <v>6</v>
      </c>
      <c r="G66" s="18" t="s">
        <v>760</v>
      </c>
    </row>
    <row r="67" spans="1:7" x14ac:dyDescent="0.35">
      <c r="A67" s="18" t="s">
        <v>343</v>
      </c>
      <c r="B67" s="18">
        <v>747</v>
      </c>
      <c r="C67" s="18" t="s">
        <v>56</v>
      </c>
      <c r="D67" s="18" t="s">
        <v>590</v>
      </c>
      <c r="E67" s="18" t="s">
        <v>48</v>
      </c>
      <c r="F67" s="18">
        <v>6</v>
      </c>
      <c r="G67" s="18" t="s">
        <v>760</v>
      </c>
    </row>
    <row r="68" spans="1:7" x14ac:dyDescent="0.35">
      <c r="A68" s="18" t="s">
        <v>343</v>
      </c>
      <c r="B68" s="18">
        <v>32</v>
      </c>
      <c r="C68" s="18" t="s">
        <v>56</v>
      </c>
      <c r="D68" s="18" t="s">
        <v>425</v>
      </c>
      <c r="E68" s="18" t="s">
        <v>691</v>
      </c>
      <c r="F68" s="18">
        <v>6</v>
      </c>
      <c r="G68" s="18" t="s">
        <v>746</v>
      </c>
    </row>
    <row r="69" spans="1:7" x14ac:dyDescent="0.35">
      <c r="A69" s="18" t="s">
        <v>343</v>
      </c>
      <c r="B69" s="18">
        <v>486</v>
      </c>
      <c r="C69" s="18" t="s">
        <v>56</v>
      </c>
      <c r="D69" s="18" t="s">
        <v>424</v>
      </c>
      <c r="E69" s="18" t="s">
        <v>658</v>
      </c>
      <c r="F69" s="18">
        <v>6</v>
      </c>
      <c r="G69" s="18" t="s">
        <v>763</v>
      </c>
    </row>
    <row r="70" spans="1:7" x14ac:dyDescent="0.35">
      <c r="A70" s="18" t="s">
        <v>343</v>
      </c>
      <c r="B70" s="18">
        <v>922</v>
      </c>
      <c r="C70" s="18"/>
      <c r="D70" s="18"/>
      <c r="E70" s="18" t="s">
        <v>693</v>
      </c>
      <c r="F70" s="18">
        <v>6</v>
      </c>
      <c r="G70" s="18" t="s">
        <v>771</v>
      </c>
    </row>
    <row r="71" spans="1:7" x14ac:dyDescent="0.35">
      <c r="A71" s="18" t="s">
        <v>343</v>
      </c>
      <c r="B71" s="18">
        <v>921</v>
      </c>
      <c r="C71" s="18"/>
      <c r="D71" s="18"/>
      <c r="E71" s="18" t="s">
        <v>692</v>
      </c>
      <c r="F71" s="18">
        <v>6</v>
      </c>
      <c r="G71" s="18" t="s">
        <v>771</v>
      </c>
    </row>
    <row r="72" spans="1:7" x14ac:dyDescent="0.35">
      <c r="A72" s="18" t="s">
        <v>344</v>
      </c>
      <c r="B72" s="18">
        <v>65</v>
      </c>
      <c r="C72" s="18" t="s">
        <v>53</v>
      </c>
      <c r="D72" s="18" t="s">
        <v>616</v>
      </c>
      <c r="E72" s="18" t="s">
        <v>345</v>
      </c>
      <c r="F72" s="18">
        <v>8</v>
      </c>
      <c r="G72" s="18" t="s">
        <v>765</v>
      </c>
    </row>
    <row r="73" spans="1:7" x14ac:dyDescent="0.35">
      <c r="A73" s="18" t="s">
        <v>346</v>
      </c>
      <c r="B73" s="18">
        <v>145</v>
      </c>
      <c r="C73" s="18" t="s">
        <v>53</v>
      </c>
      <c r="D73" s="18" t="s">
        <v>617</v>
      </c>
      <c r="E73" s="18" t="s">
        <v>347</v>
      </c>
      <c r="F73" s="18">
        <v>5</v>
      </c>
      <c r="G73" s="18" t="s">
        <v>765</v>
      </c>
    </row>
    <row r="74" spans="1:7" x14ac:dyDescent="0.35">
      <c r="A74" s="18" t="s">
        <v>346</v>
      </c>
      <c r="B74" s="18">
        <v>884</v>
      </c>
      <c r="C74" s="18" t="s">
        <v>53</v>
      </c>
      <c r="D74" s="18" t="s">
        <v>617</v>
      </c>
      <c r="E74" s="18" t="s">
        <v>347</v>
      </c>
      <c r="F74" s="18">
        <v>2</v>
      </c>
      <c r="G74" s="18" t="s">
        <v>765</v>
      </c>
    </row>
    <row r="75" spans="1:7" x14ac:dyDescent="0.35">
      <c r="A75" s="18" t="s">
        <v>348</v>
      </c>
      <c r="B75" s="18">
        <v>268</v>
      </c>
      <c r="C75" s="18" t="s">
        <v>53</v>
      </c>
      <c r="D75" s="18" t="s">
        <v>614</v>
      </c>
      <c r="E75" s="18" t="s">
        <v>320</v>
      </c>
      <c r="F75" s="18">
        <v>3</v>
      </c>
      <c r="G75" s="18" t="s">
        <v>765</v>
      </c>
    </row>
    <row r="76" spans="1:7" x14ac:dyDescent="0.35">
      <c r="A76" s="18" t="s">
        <v>349</v>
      </c>
      <c r="B76" s="18">
        <v>204</v>
      </c>
      <c r="C76" s="18" t="s">
        <v>553</v>
      </c>
      <c r="D76" s="18" t="s">
        <v>578</v>
      </c>
      <c r="E76" s="18" t="s">
        <v>350</v>
      </c>
      <c r="F76" s="18">
        <v>20</v>
      </c>
      <c r="G76" s="18" t="s">
        <v>765</v>
      </c>
    </row>
  </sheetData>
  <sheetProtection algorithmName="SHA-512" hashValue="rV3KjKiA5EEgEXls83+S5oKQ2f0OJdnVb5qNCBv0c2Vzeey77F2QxUhcsb4Dxu/3cw1GRIV0fC7B+pCOl7+0Aw==" saltValue="MSZZbZs6l2QjBnyoP6DnTg==" spinCount="100000" sheet="1" objects="1" scenarios="1"/>
  <pageMargins left="0.7" right="0.7" top="0.78740157499999996" bottom="0.78740157499999996"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0"/>
  <dimension ref="A1:G18"/>
  <sheetViews>
    <sheetView workbookViewId="0">
      <selection activeCell="G4" sqref="G4"/>
    </sheetView>
  </sheetViews>
  <sheetFormatPr baseColWidth="10" defaultRowHeight="15.5" x14ac:dyDescent="0.35"/>
  <cols>
    <col min="1" max="1" width="47.75" bestFit="1" customWidth="1"/>
    <col min="2" max="2" width="10.5" bestFit="1" customWidth="1"/>
    <col min="3" max="3" width="6.58203125" bestFit="1" customWidth="1"/>
    <col min="4" max="4" width="9.5" bestFit="1" customWidth="1"/>
    <col min="5" max="5" width="49.4140625" bestFit="1" customWidth="1"/>
    <col min="6" max="6" width="8.75" bestFit="1" customWidth="1"/>
    <col min="7" max="7" width="55.1640625" bestFit="1" customWidth="1"/>
    <col min="8" max="8" width="8.58203125" bestFit="1" customWidth="1"/>
  </cols>
  <sheetData>
    <row r="1" spans="1:7" x14ac:dyDescent="0.35">
      <c r="A1" t="s">
        <v>115</v>
      </c>
      <c r="B1" t="s">
        <v>391</v>
      </c>
      <c r="C1" t="s">
        <v>0</v>
      </c>
      <c r="D1" t="s">
        <v>1</v>
      </c>
      <c r="E1" t="s">
        <v>116</v>
      </c>
      <c r="F1" t="s">
        <v>2</v>
      </c>
      <c r="G1" t="s">
        <v>726</v>
      </c>
    </row>
    <row r="2" spans="1:7" x14ac:dyDescent="0.35">
      <c r="A2" s="18" t="s">
        <v>322</v>
      </c>
      <c r="B2" s="18">
        <v>323</v>
      </c>
      <c r="C2" s="18" t="s">
        <v>53</v>
      </c>
      <c r="D2" s="18" t="s">
        <v>541</v>
      </c>
      <c r="E2" s="18" t="s">
        <v>6</v>
      </c>
      <c r="F2" s="18">
        <v>6</v>
      </c>
      <c r="G2" s="18" t="s">
        <v>782</v>
      </c>
    </row>
    <row r="3" spans="1:7" x14ac:dyDescent="0.35">
      <c r="A3" s="18" t="s">
        <v>322</v>
      </c>
      <c r="B3" s="18">
        <v>211</v>
      </c>
      <c r="C3" s="18" t="s">
        <v>53</v>
      </c>
      <c r="D3" s="18" t="s">
        <v>538</v>
      </c>
      <c r="E3" s="18" t="s">
        <v>14</v>
      </c>
      <c r="F3" s="18">
        <v>6</v>
      </c>
      <c r="G3" s="18" t="s">
        <v>739</v>
      </c>
    </row>
    <row r="4" spans="1:7" x14ac:dyDescent="0.35">
      <c r="A4" s="18" t="s">
        <v>322</v>
      </c>
      <c r="B4" s="18">
        <v>177</v>
      </c>
      <c r="C4" s="18" t="s">
        <v>53</v>
      </c>
      <c r="D4" s="18" t="s">
        <v>542</v>
      </c>
      <c r="E4" s="18" t="s">
        <v>12</v>
      </c>
      <c r="F4" s="18">
        <v>6</v>
      </c>
      <c r="G4" s="18" t="s">
        <v>728</v>
      </c>
    </row>
    <row r="5" spans="1:7" x14ac:dyDescent="0.35">
      <c r="A5" s="18" t="s">
        <v>323</v>
      </c>
      <c r="B5" s="18">
        <v>566</v>
      </c>
      <c r="C5" s="18" t="s">
        <v>54</v>
      </c>
      <c r="D5" s="18" t="s">
        <v>534</v>
      </c>
      <c r="E5" s="18" t="s">
        <v>5</v>
      </c>
      <c r="F5" s="18">
        <v>6</v>
      </c>
      <c r="G5" s="18" t="s">
        <v>735</v>
      </c>
    </row>
    <row r="6" spans="1:7" x14ac:dyDescent="0.35">
      <c r="A6" s="18" t="s">
        <v>323</v>
      </c>
      <c r="B6" s="18">
        <v>306</v>
      </c>
      <c r="C6" s="18" t="s">
        <v>54</v>
      </c>
      <c r="D6" s="18" t="s">
        <v>681</v>
      </c>
      <c r="E6" s="18" t="s">
        <v>10</v>
      </c>
      <c r="F6" s="18">
        <v>6</v>
      </c>
      <c r="G6" s="18" t="s">
        <v>747</v>
      </c>
    </row>
    <row r="7" spans="1:7" x14ac:dyDescent="0.35">
      <c r="A7" s="18" t="s">
        <v>323</v>
      </c>
      <c r="B7" s="18">
        <v>229</v>
      </c>
      <c r="C7" s="18" t="s">
        <v>54</v>
      </c>
      <c r="D7" s="18" t="s">
        <v>438</v>
      </c>
      <c r="E7" s="18" t="s">
        <v>7</v>
      </c>
      <c r="F7" s="18">
        <v>6</v>
      </c>
      <c r="G7" s="18" t="s">
        <v>747</v>
      </c>
    </row>
    <row r="8" spans="1:7" x14ac:dyDescent="0.35">
      <c r="A8" s="18" t="s">
        <v>324</v>
      </c>
      <c r="B8" s="18">
        <v>188</v>
      </c>
      <c r="C8" s="18" t="s">
        <v>54</v>
      </c>
      <c r="D8" s="18" t="s">
        <v>392</v>
      </c>
      <c r="E8" s="18" t="s">
        <v>17</v>
      </c>
      <c r="F8" s="18">
        <v>6</v>
      </c>
      <c r="G8" s="18" t="s">
        <v>752</v>
      </c>
    </row>
    <row r="9" spans="1:7" x14ac:dyDescent="0.35">
      <c r="A9" s="18" t="s">
        <v>325</v>
      </c>
      <c r="B9" s="18">
        <v>122</v>
      </c>
      <c r="C9" s="18" t="s">
        <v>54</v>
      </c>
      <c r="D9" s="18" t="s">
        <v>394</v>
      </c>
      <c r="E9" s="18" t="s">
        <v>57</v>
      </c>
      <c r="F9" s="18">
        <v>6</v>
      </c>
      <c r="G9" s="18" t="s">
        <v>753</v>
      </c>
    </row>
    <row r="10" spans="1:7" x14ac:dyDescent="0.35">
      <c r="A10" s="18" t="s">
        <v>326</v>
      </c>
      <c r="B10" s="18">
        <v>403</v>
      </c>
      <c r="C10" s="18" t="s">
        <v>53</v>
      </c>
      <c r="D10" s="18" t="s">
        <v>618</v>
      </c>
      <c r="E10" s="18" t="s">
        <v>327</v>
      </c>
      <c r="F10" s="18">
        <v>6</v>
      </c>
      <c r="G10" s="18" t="s">
        <v>765</v>
      </c>
    </row>
    <row r="11" spans="1:7" x14ac:dyDescent="0.35">
      <c r="A11" s="18" t="s">
        <v>328</v>
      </c>
      <c r="B11" s="18">
        <v>407</v>
      </c>
      <c r="C11" s="18" t="s">
        <v>54</v>
      </c>
      <c r="D11" s="18" t="s">
        <v>539</v>
      </c>
      <c r="E11" s="18" t="s">
        <v>19</v>
      </c>
      <c r="F11" s="18">
        <v>6</v>
      </c>
      <c r="G11" s="18" t="s">
        <v>748</v>
      </c>
    </row>
    <row r="12" spans="1:7" x14ac:dyDescent="0.35">
      <c r="A12" s="18" t="s">
        <v>328</v>
      </c>
      <c r="B12" s="18">
        <v>228</v>
      </c>
      <c r="C12" s="18" t="s">
        <v>54</v>
      </c>
      <c r="D12" s="18" t="s">
        <v>540</v>
      </c>
      <c r="E12" s="18" t="s">
        <v>8</v>
      </c>
      <c r="F12" s="18">
        <v>6</v>
      </c>
      <c r="G12" s="18" t="s">
        <v>743</v>
      </c>
    </row>
    <row r="13" spans="1:7" x14ac:dyDescent="0.35">
      <c r="A13" s="18" t="s">
        <v>328</v>
      </c>
      <c r="B13" s="18">
        <v>33</v>
      </c>
      <c r="C13" s="18" t="s">
        <v>54</v>
      </c>
      <c r="D13" s="18" t="s">
        <v>437</v>
      </c>
      <c r="E13" s="18" t="s">
        <v>11</v>
      </c>
      <c r="F13" s="18">
        <v>6</v>
      </c>
      <c r="G13" s="18" t="s">
        <v>783</v>
      </c>
    </row>
    <row r="14" spans="1:7" x14ac:dyDescent="0.35">
      <c r="A14" s="18" t="s">
        <v>328</v>
      </c>
      <c r="B14" s="18">
        <v>8</v>
      </c>
      <c r="C14" s="18" t="s">
        <v>54</v>
      </c>
      <c r="D14" s="18" t="s">
        <v>396</v>
      </c>
      <c r="E14" s="18" t="s">
        <v>16</v>
      </c>
      <c r="F14" s="18">
        <v>6</v>
      </c>
      <c r="G14" s="18" t="s">
        <v>761</v>
      </c>
    </row>
    <row r="15" spans="1:7" x14ac:dyDescent="0.35">
      <c r="A15" s="18" t="s">
        <v>328</v>
      </c>
      <c r="B15" s="18">
        <v>36</v>
      </c>
      <c r="C15" s="18" t="s">
        <v>54</v>
      </c>
      <c r="D15" s="18" t="s">
        <v>395</v>
      </c>
      <c r="E15" s="18" t="s">
        <v>20</v>
      </c>
      <c r="F15" s="18">
        <v>6</v>
      </c>
      <c r="G15" s="18" t="s">
        <v>749</v>
      </c>
    </row>
    <row r="16" spans="1:7" x14ac:dyDescent="0.35">
      <c r="A16" s="18" t="s">
        <v>328</v>
      </c>
      <c r="B16" s="18">
        <v>970</v>
      </c>
      <c r="C16" s="18"/>
      <c r="D16" s="18"/>
      <c r="E16" s="18" t="s">
        <v>808</v>
      </c>
      <c r="F16" s="18">
        <v>6</v>
      </c>
      <c r="G16" s="18" t="s">
        <v>733</v>
      </c>
    </row>
    <row r="17" spans="1:7" x14ac:dyDescent="0.35">
      <c r="A17" s="18" t="s">
        <v>329</v>
      </c>
      <c r="B17" s="18">
        <v>369</v>
      </c>
      <c r="C17" s="18" t="s">
        <v>663</v>
      </c>
      <c r="D17" s="18" t="s">
        <v>664</v>
      </c>
      <c r="E17" s="18" t="s">
        <v>330</v>
      </c>
      <c r="F17" s="18">
        <v>6</v>
      </c>
      <c r="G17" s="18" t="s">
        <v>765</v>
      </c>
    </row>
    <row r="18" spans="1:7" x14ac:dyDescent="0.35">
      <c r="A18" s="18" t="s">
        <v>331</v>
      </c>
      <c r="B18" s="18">
        <v>383</v>
      </c>
      <c r="C18" s="18" t="s">
        <v>666</v>
      </c>
      <c r="D18" s="18" t="s">
        <v>665</v>
      </c>
      <c r="E18" s="18" t="s">
        <v>332</v>
      </c>
      <c r="F18" s="18">
        <v>10</v>
      </c>
      <c r="G18" s="18" t="s">
        <v>784</v>
      </c>
    </row>
  </sheetData>
  <sheetProtection algorithmName="SHA-512" hashValue="j+nyn7WQVtCdWlSm+IsvyNLoQ48TOisCLINgmDO32HYFYVJcsDs4CIqg2nO0sMv3tqncq+6ZiGpfhiKucr1a0Q==" saltValue="sVdYBOWaFbIcVVwpBZQhsw==" spinCount="100000" sheet="1" objects="1" scenarios="1"/>
  <pageMargins left="0.7" right="0.7" top="0.78740157499999996" bottom="0.78740157499999996"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1"/>
  <dimension ref="A1:G20"/>
  <sheetViews>
    <sheetView workbookViewId="0">
      <selection activeCell="G20" sqref="G20"/>
    </sheetView>
  </sheetViews>
  <sheetFormatPr baseColWidth="10" defaultRowHeight="15.5" x14ac:dyDescent="0.35"/>
  <cols>
    <col min="1" max="1" width="76.6640625" bestFit="1" customWidth="1"/>
    <col min="2" max="2" width="10.5" bestFit="1" customWidth="1"/>
    <col min="3" max="3" width="6.58203125" bestFit="1" customWidth="1"/>
    <col min="4" max="4" width="9.5" bestFit="1" customWidth="1"/>
    <col min="5" max="5" width="80.6640625" bestFit="1" customWidth="1"/>
    <col min="6" max="6" width="8.75" bestFit="1" customWidth="1"/>
    <col min="7" max="7" width="80.6640625" bestFit="1" customWidth="1"/>
    <col min="8" max="8" width="8.58203125" bestFit="1" customWidth="1"/>
  </cols>
  <sheetData>
    <row r="1" spans="1:7" x14ac:dyDescent="0.35">
      <c r="A1" t="s">
        <v>115</v>
      </c>
      <c r="B1" t="s">
        <v>391</v>
      </c>
      <c r="C1" t="s">
        <v>0</v>
      </c>
      <c r="D1" t="s">
        <v>1</v>
      </c>
      <c r="E1" t="s">
        <v>116</v>
      </c>
      <c r="F1" t="s">
        <v>2</v>
      </c>
      <c r="G1" t="s">
        <v>726</v>
      </c>
    </row>
    <row r="2" spans="1:7" x14ac:dyDescent="0.35">
      <c r="A2" s="18" t="s">
        <v>313</v>
      </c>
      <c r="B2" s="18">
        <v>402</v>
      </c>
      <c r="C2" s="18" t="s">
        <v>53</v>
      </c>
      <c r="D2" s="18" t="s">
        <v>613</v>
      </c>
      <c r="E2" s="18" t="s">
        <v>314</v>
      </c>
      <c r="F2" s="18">
        <v>8</v>
      </c>
      <c r="G2" s="18" t="s">
        <v>765</v>
      </c>
    </row>
    <row r="3" spans="1:7" x14ac:dyDescent="0.35">
      <c r="A3" s="18" t="s">
        <v>306</v>
      </c>
      <c r="B3" s="18">
        <v>879</v>
      </c>
      <c r="C3" s="18" t="s">
        <v>54</v>
      </c>
      <c r="D3" s="18" t="s">
        <v>399</v>
      </c>
      <c r="E3" s="18" t="s">
        <v>682</v>
      </c>
      <c r="F3" s="18">
        <v>6</v>
      </c>
      <c r="G3" s="18" t="s">
        <v>743</v>
      </c>
    </row>
    <row r="4" spans="1:7" x14ac:dyDescent="0.35">
      <c r="A4" s="18" t="s">
        <v>306</v>
      </c>
      <c r="B4" s="18">
        <v>963</v>
      </c>
      <c r="C4" s="18"/>
      <c r="D4" s="18"/>
      <c r="E4" s="18" t="s">
        <v>787</v>
      </c>
      <c r="F4" s="18">
        <v>6</v>
      </c>
      <c r="G4" s="18" t="s">
        <v>783</v>
      </c>
    </row>
    <row r="5" spans="1:7" x14ac:dyDescent="0.35">
      <c r="A5" s="18" t="s">
        <v>306</v>
      </c>
      <c r="B5" s="18">
        <v>35</v>
      </c>
      <c r="C5" s="18" t="s">
        <v>54</v>
      </c>
      <c r="D5" s="18" t="s">
        <v>401</v>
      </c>
      <c r="E5" s="18" t="s">
        <v>41</v>
      </c>
      <c r="F5" s="18">
        <v>6</v>
      </c>
      <c r="G5" s="18" t="s">
        <v>749</v>
      </c>
    </row>
    <row r="6" spans="1:7" x14ac:dyDescent="0.35">
      <c r="A6" s="18" t="s">
        <v>306</v>
      </c>
      <c r="B6" s="18">
        <v>519</v>
      </c>
      <c r="C6" s="18" t="s">
        <v>54</v>
      </c>
      <c r="D6" s="18" t="s">
        <v>552</v>
      </c>
      <c r="E6" s="18" t="s">
        <v>37</v>
      </c>
      <c r="F6" s="18">
        <v>6</v>
      </c>
      <c r="G6" s="18" t="s">
        <v>747</v>
      </c>
    </row>
    <row r="7" spans="1:7" x14ac:dyDescent="0.35">
      <c r="A7" s="18" t="s">
        <v>306</v>
      </c>
      <c r="B7" s="18">
        <v>156</v>
      </c>
      <c r="C7" s="18" t="s">
        <v>54</v>
      </c>
      <c r="D7" s="18" t="s">
        <v>406</v>
      </c>
      <c r="E7" s="18" t="s">
        <v>26</v>
      </c>
      <c r="F7" s="18">
        <v>6</v>
      </c>
      <c r="G7" s="18" t="s">
        <v>803</v>
      </c>
    </row>
    <row r="8" spans="1:7" x14ac:dyDescent="0.35">
      <c r="A8" s="18" t="s">
        <v>306</v>
      </c>
      <c r="B8" s="18">
        <v>152</v>
      </c>
      <c r="C8" s="18" t="s">
        <v>54</v>
      </c>
      <c r="D8" s="18" t="s">
        <v>407</v>
      </c>
      <c r="E8" s="18" t="s">
        <v>128</v>
      </c>
      <c r="F8" s="18">
        <v>6</v>
      </c>
      <c r="G8" s="18" t="s">
        <v>804</v>
      </c>
    </row>
    <row r="9" spans="1:7" x14ac:dyDescent="0.35">
      <c r="A9" s="18" t="s">
        <v>315</v>
      </c>
      <c r="B9" s="18">
        <v>176</v>
      </c>
      <c r="C9" s="18" t="s">
        <v>53</v>
      </c>
      <c r="D9" s="18" t="s">
        <v>537</v>
      </c>
      <c r="E9" s="18" t="s">
        <v>13</v>
      </c>
      <c r="F9" s="18">
        <v>6</v>
      </c>
      <c r="G9" s="18" t="s">
        <v>728</v>
      </c>
    </row>
    <row r="10" spans="1:7" x14ac:dyDescent="0.35">
      <c r="A10" s="18" t="s">
        <v>315</v>
      </c>
      <c r="B10" s="18">
        <v>210</v>
      </c>
      <c r="C10" s="18" t="s">
        <v>53</v>
      </c>
      <c r="D10" s="18" t="s">
        <v>543</v>
      </c>
      <c r="E10" s="18" t="s">
        <v>15</v>
      </c>
      <c r="F10" s="18">
        <v>6</v>
      </c>
      <c r="G10" s="18" t="s">
        <v>739</v>
      </c>
    </row>
    <row r="11" spans="1:7" x14ac:dyDescent="0.35">
      <c r="A11" s="18" t="s">
        <v>315</v>
      </c>
      <c r="B11" s="18">
        <v>259</v>
      </c>
      <c r="C11" s="18" t="s">
        <v>53</v>
      </c>
      <c r="D11" s="18" t="s">
        <v>587</v>
      </c>
      <c r="E11" s="18" t="s">
        <v>31</v>
      </c>
      <c r="F11" s="18">
        <v>6</v>
      </c>
      <c r="G11" s="18" t="s">
        <v>727</v>
      </c>
    </row>
    <row r="12" spans="1:7" x14ac:dyDescent="0.35">
      <c r="A12" s="18" t="s">
        <v>315</v>
      </c>
      <c r="B12" s="18">
        <v>245</v>
      </c>
      <c r="C12" s="18" t="s">
        <v>53</v>
      </c>
      <c r="D12" s="18" t="s">
        <v>551</v>
      </c>
      <c r="E12" s="18" t="s">
        <v>32</v>
      </c>
      <c r="F12" s="18">
        <v>6</v>
      </c>
      <c r="G12" s="18" t="s">
        <v>742</v>
      </c>
    </row>
    <row r="13" spans="1:7" x14ac:dyDescent="0.35">
      <c r="A13" s="18" t="s">
        <v>316</v>
      </c>
      <c r="B13" s="18">
        <v>396</v>
      </c>
      <c r="C13" s="18" t="s">
        <v>54</v>
      </c>
      <c r="D13" s="18" t="s">
        <v>416</v>
      </c>
      <c r="E13" s="18" t="s">
        <v>805</v>
      </c>
      <c r="F13" s="18">
        <v>6</v>
      </c>
      <c r="G13" s="18" t="s">
        <v>753</v>
      </c>
    </row>
    <row r="14" spans="1:7" x14ac:dyDescent="0.35">
      <c r="A14" s="18" t="s">
        <v>316</v>
      </c>
      <c r="B14" s="18">
        <v>639</v>
      </c>
      <c r="C14" s="18" t="s">
        <v>54</v>
      </c>
      <c r="D14" s="18" t="s">
        <v>418</v>
      </c>
      <c r="E14" s="18" t="s">
        <v>790</v>
      </c>
      <c r="F14" s="18">
        <v>6</v>
      </c>
      <c r="G14" s="18" t="s">
        <v>753</v>
      </c>
    </row>
    <row r="15" spans="1:7" x14ac:dyDescent="0.35">
      <c r="A15" s="18" t="s">
        <v>316</v>
      </c>
      <c r="B15" s="18">
        <v>247</v>
      </c>
      <c r="C15" s="18" t="s">
        <v>54</v>
      </c>
      <c r="D15" s="18" t="s">
        <v>419</v>
      </c>
      <c r="E15" s="18" t="s">
        <v>27</v>
      </c>
      <c r="F15" s="18">
        <v>6</v>
      </c>
      <c r="G15" s="18" t="s">
        <v>753</v>
      </c>
    </row>
    <row r="16" spans="1:7" x14ac:dyDescent="0.35">
      <c r="A16" s="18" t="s">
        <v>316</v>
      </c>
      <c r="B16" s="18">
        <v>640</v>
      </c>
      <c r="C16" s="18" t="s">
        <v>54</v>
      </c>
      <c r="D16" s="18" t="s">
        <v>397</v>
      </c>
      <c r="E16" s="18" t="s">
        <v>21</v>
      </c>
      <c r="F16" s="18">
        <v>6</v>
      </c>
      <c r="G16" s="18" t="s">
        <v>753</v>
      </c>
    </row>
    <row r="17" spans="1:7" x14ac:dyDescent="0.35">
      <c r="A17" s="18" t="s">
        <v>317</v>
      </c>
      <c r="B17" s="18">
        <v>144</v>
      </c>
      <c r="C17" s="18"/>
      <c r="D17" s="18"/>
      <c r="E17" s="18" t="s">
        <v>318</v>
      </c>
      <c r="F17" s="18">
        <v>5</v>
      </c>
      <c r="G17" s="18" t="s">
        <v>765</v>
      </c>
    </row>
    <row r="18" spans="1:7" x14ac:dyDescent="0.35">
      <c r="A18" s="18" t="s">
        <v>317</v>
      </c>
      <c r="B18" s="18">
        <v>883</v>
      </c>
      <c r="C18" s="18"/>
      <c r="D18" s="18"/>
      <c r="E18" s="18" t="s">
        <v>318</v>
      </c>
      <c r="F18" s="18">
        <v>2</v>
      </c>
      <c r="G18" s="18" t="s">
        <v>765</v>
      </c>
    </row>
    <row r="19" spans="1:7" x14ac:dyDescent="0.35">
      <c r="A19" s="18" t="s">
        <v>319</v>
      </c>
      <c r="B19" s="18">
        <v>268</v>
      </c>
      <c r="C19" s="18" t="s">
        <v>53</v>
      </c>
      <c r="D19" s="18" t="s">
        <v>614</v>
      </c>
      <c r="E19" s="18" t="s">
        <v>320</v>
      </c>
      <c r="F19" s="18">
        <v>3</v>
      </c>
      <c r="G19" s="18" t="s">
        <v>765</v>
      </c>
    </row>
    <row r="20" spans="1:7" x14ac:dyDescent="0.35">
      <c r="A20" s="18" t="s">
        <v>319</v>
      </c>
      <c r="B20" s="18">
        <v>455</v>
      </c>
      <c r="C20" s="18" t="s">
        <v>666</v>
      </c>
      <c r="D20" s="18" t="s">
        <v>578</v>
      </c>
      <c r="E20" s="18" t="s">
        <v>321</v>
      </c>
      <c r="F20" s="18">
        <v>20</v>
      </c>
      <c r="G20" s="18" t="s">
        <v>765</v>
      </c>
    </row>
  </sheetData>
  <sheetProtection algorithmName="SHA-512" hashValue="eQwXQBV0rKBmok+hW3j3NasdEsrFqaUjkJ1Z+OOhtEyKpccJyFPl99sqPqPhI58G5BX1G4jk0cdor8aL0YFRkA==" saltValue="Gfq3NTloVe5uqJsvLwiUIA==" spinCount="100000" sheet="1" objects="1" scenarios="1"/>
  <pageMargins left="0.7" right="0.7" top="0.78740157499999996" bottom="0.78740157499999996"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2"/>
  <dimension ref="A1:G51"/>
  <sheetViews>
    <sheetView workbookViewId="0">
      <selection activeCell="G10" sqref="G10"/>
    </sheetView>
  </sheetViews>
  <sheetFormatPr baseColWidth="10" defaultRowHeight="15.5" x14ac:dyDescent="0.35"/>
  <cols>
    <col min="1" max="1" width="68.25" bestFit="1" customWidth="1"/>
    <col min="2" max="2" width="10.5" bestFit="1" customWidth="1"/>
    <col min="3" max="3" width="6.58203125" bestFit="1" customWidth="1"/>
    <col min="4" max="4" width="9.5" bestFit="1" customWidth="1"/>
    <col min="5" max="5" width="80.6640625" bestFit="1" customWidth="1"/>
    <col min="6" max="6" width="8.75" bestFit="1" customWidth="1"/>
    <col min="7" max="7" width="15.4140625" bestFit="1" customWidth="1"/>
    <col min="8" max="8" width="8.58203125" bestFit="1" customWidth="1"/>
  </cols>
  <sheetData>
    <row r="1" spans="1:7" x14ac:dyDescent="0.35">
      <c r="A1" t="s">
        <v>115</v>
      </c>
      <c r="B1" t="s">
        <v>391</v>
      </c>
      <c r="C1" t="s">
        <v>0</v>
      </c>
      <c r="D1" t="s">
        <v>1</v>
      </c>
      <c r="E1" t="s">
        <v>116</v>
      </c>
      <c r="F1" t="s">
        <v>2</v>
      </c>
      <c r="G1" t="s">
        <v>726</v>
      </c>
    </row>
    <row r="2" spans="1:7" x14ac:dyDescent="0.35">
      <c r="A2" s="18" t="s">
        <v>312</v>
      </c>
      <c r="B2" s="18">
        <v>332</v>
      </c>
      <c r="C2" s="18" t="s">
        <v>54</v>
      </c>
      <c r="D2" s="18" t="s">
        <v>474</v>
      </c>
      <c r="E2" s="18" t="s">
        <v>287</v>
      </c>
      <c r="F2" s="18">
        <v>6</v>
      </c>
      <c r="G2" s="18" t="s">
        <v>745</v>
      </c>
    </row>
    <row r="3" spans="1:7" x14ac:dyDescent="0.35">
      <c r="A3" s="18" t="s">
        <v>312</v>
      </c>
      <c r="B3" s="18">
        <v>626</v>
      </c>
      <c r="C3" s="18" t="s">
        <v>54</v>
      </c>
      <c r="D3" s="18" t="s">
        <v>475</v>
      </c>
      <c r="E3" s="18" t="s">
        <v>288</v>
      </c>
      <c r="F3" s="18">
        <v>6</v>
      </c>
      <c r="G3" s="18" t="s">
        <v>745</v>
      </c>
    </row>
    <row r="4" spans="1:7" x14ac:dyDescent="0.35">
      <c r="A4" s="18" t="s">
        <v>292</v>
      </c>
      <c r="B4" s="18">
        <v>627</v>
      </c>
      <c r="C4" s="18"/>
      <c r="D4" s="18"/>
      <c r="E4" s="18" t="s">
        <v>160</v>
      </c>
      <c r="F4" s="18">
        <v>6</v>
      </c>
      <c r="G4" s="18" t="s">
        <v>745</v>
      </c>
    </row>
    <row r="5" spans="1:7" x14ac:dyDescent="0.35">
      <c r="A5" s="18" t="s">
        <v>292</v>
      </c>
      <c r="B5" s="18">
        <v>618</v>
      </c>
      <c r="C5" s="18" t="s">
        <v>53</v>
      </c>
      <c r="D5" s="18" t="s">
        <v>615</v>
      </c>
      <c r="E5" s="18" t="s">
        <v>205</v>
      </c>
      <c r="F5" s="18">
        <v>6</v>
      </c>
      <c r="G5" s="18" t="s">
        <v>745</v>
      </c>
    </row>
    <row r="6" spans="1:7" x14ac:dyDescent="0.35">
      <c r="A6" s="18" t="s">
        <v>292</v>
      </c>
      <c r="B6" s="18">
        <v>637</v>
      </c>
      <c r="C6" s="18" t="s">
        <v>54</v>
      </c>
      <c r="D6" s="18" t="s">
        <v>476</v>
      </c>
      <c r="E6" s="18" t="s">
        <v>814</v>
      </c>
      <c r="F6" s="18">
        <v>6</v>
      </c>
      <c r="G6" s="18" t="s">
        <v>745</v>
      </c>
    </row>
    <row r="7" spans="1:7" x14ac:dyDescent="0.35">
      <c r="A7" s="18" t="s">
        <v>292</v>
      </c>
      <c r="B7" s="18">
        <v>636</v>
      </c>
      <c r="C7" s="18" t="s">
        <v>54</v>
      </c>
      <c r="D7" s="18" t="s">
        <v>477</v>
      </c>
      <c r="E7" s="18" t="s">
        <v>293</v>
      </c>
      <c r="F7" s="18">
        <v>6</v>
      </c>
      <c r="G7" s="18" t="s">
        <v>745</v>
      </c>
    </row>
    <row r="8" spans="1:7" x14ac:dyDescent="0.35">
      <c r="A8" s="18" t="s">
        <v>292</v>
      </c>
      <c r="B8" s="18">
        <v>629</v>
      </c>
      <c r="C8" s="18" t="s">
        <v>54</v>
      </c>
      <c r="D8" s="18" t="s">
        <v>478</v>
      </c>
      <c r="E8" s="18" t="s">
        <v>294</v>
      </c>
      <c r="F8" s="18">
        <v>6</v>
      </c>
      <c r="G8" s="18" t="s">
        <v>745</v>
      </c>
    </row>
    <row r="9" spans="1:7" x14ac:dyDescent="0.35">
      <c r="A9" s="18" t="s">
        <v>292</v>
      </c>
      <c r="B9" s="18">
        <v>630</v>
      </c>
      <c r="C9" s="18" t="s">
        <v>54</v>
      </c>
      <c r="D9" s="18" t="s">
        <v>479</v>
      </c>
      <c r="E9" s="18" t="s">
        <v>295</v>
      </c>
      <c r="F9" s="18">
        <v>6</v>
      </c>
      <c r="G9" s="18" t="s">
        <v>745</v>
      </c>
    </row>
    <row r="10" spans="1:7" x14ac:dyDescent="0.35">
      <c r="A10" s="18" t="s">
        <v>292</v>
      </c>
      <c r="B10" s="18">
        <v>126</v>
      </c>
      <c r="C10" s="18" t="s">
        <v>54</v>
      </c>
      <c r="D10" s="18" t="s">
        <v>480</v>
      </c>
      <c r="E10" s="18" t="s">
        <v>296</v>
      </c>
      <c r="F10" s="18">
        <v>6</v>
      </c>
      <c r="G10" s="18" t="s">
        <v>766</v>
      </c>
    </row>
    <row r="11" spans="1:7" x14ac:dyDescent="0.35">
      <c r="A11" s="18" t="s">
        <v>297</v>
      </c>
      <c r="B11" s="18">
        <v>910</v>
      </c>
      <c r="C11" s="18"/>
      <c r="D11" s="18"/>
      <c r="E11" s="18" t="s">
        <v>173</v>
      </c>
      <c r="F11" s="18">
        <v>6</v>
      </c>
      <c r="G11" s="18" t="s">
        <v>731</v>
      </c>
    </row>
    <row r="12" spans="1:7" x14ac:dyDescent="0.35">
      <c r="A12" s="18" t="s">
        <v>297</v>
      </c>
      <c r="B12" s="18">
        <v>916</v>
      </c>
      <c r="C12" s="18"/>
      <c r="D12" s="18"/>
      <c r="E12" s="18" t="s">
        <v>810</v>
      </c>
      <c r="F12" s="18">
        <v>6</v>
      </c>
      <c r="G12" s="18" t="s">
        <v>731</v>
      </c>
    </row>
    <row r="13" spans="1:7" x14ac:dyDescent="0.35">
      <c r="A13" s="18" t="s">
        <v>297</v>
      </c>
      <c r="B13" s="18">
        <v>253</v>
      </c>
      <c r="C13" s="18" t="s">
        <v>53</v>
      </c>
      <c r="D13" s="18" t="s">
        <v>545</v>
      </c>
      <c r="E13" s="18" t="s">
        <v>135</v>
      </c>
      <c r="F13" s="18">
        <v>6</v>
      </c>
      <c r="G13" s="18" t="s">
        <v>731</v>
      </c>
    </row>
    <row r="14" spans="1:7" x14ac:dyDescent="0.35">
      <c r="A14" s="18" t="s">
        <v>297</v>
      </c>
      <c r="B14" s="18">
        <v>607</v>
      </c>
      <c r="C14" s="18"/>
      <c r="D14" s="18"/>
      <c r="E14" s="18" t="s">
        <v>217</v>
      </c>
      <c r="F14" s="18">
        <v>6</v>
      </c>
      <c r="G14" s="18" t="s">
        <v>731</v>
      </c>
    </row>
    <row r="15" spans="1:7" x14ac:dyDescent="0.35">
      <c r="A15" s="18" t="s">
        <v>297</v>
      </c>
      <c r="B15" s="18">
        <v>723</v>
      </c>
      <c r="C15" s="18"/>
      <c r="D15" s="18"/>
      <c r="E15" s="18" t="s">
        <v>179</v>
      </c>
      <c r="F15" s="18">
        <v>6</v>
      </c>
      <c r="G15" s="18" t="s">
        <v>731</v>
      </c>
    </row>
    <row r="16" spans="1:7" x14ac:dyDescent="0.35">
      <c r="A16" s="18" t="s">
        <v>297</v>
      </c>
      <c r="B16" s="18">
        <v>724</v>
      </c>
      <c r="C16" s="18" t="s">
        <v>53</v>
      </c>
      <c r="D16" s="18" t="s">
        <v>452</v>
      </c>
      <c r="E16" s="18" t="s">
        <v>180</v>
      </c>
      <c r="F16" s="18">
        <v>6</v>
      </c>
      <c r="G16" s="18" t="s">
        <v>731</v>
      </c>
    </row>
    <row r="17" spans="1:7" x14ac:dyDescent="0.35">
      <c r="A17" s="18" t="s">
        <v>297</v>
      </c>
      <c r="B17" s="18">
        <v>722</v>
      </c>
      <c r="C17" s="18" t="s">
        <v>53</v>
      </c>
      <c r="D17" s="18" t="s">
        <v>453</v>
      </c>
      <c r="E17" s="18" t="s">
        <v>181</v>
      </c>
      <c r="F17" s="18">
        <v>6</v>
      </c>
      <c r="G17" s="18" t="s">
        <v>731</v>
      </c>
    </row>
    <row r="18" spans="1:7" x14ac:dyDescent="0.35">
      <c r="A18" s="18" t="s">
        <v>297</v>
      </c>
      <c r="B18" s="18">
        <v>480</v>
      </c>
      <c r="C18" s="18" t="s">
        <v>53</v>
      </c>
      <c r="D18" s="18" t="s">
        <v>560</v>
      </c>
      <c r="E18" s="18" t="s">
        <v>182</v>
      </c>
      <c r="F18" s="18">
        <v>6</v>
      </c>
      <c r="G18" s="18" t="s">
        <v>731</v>
      </c>
    </row>
    <row r="19" spans="1:7" x14ac:dyDescent="0.35">
      <c r="A19" s="18" t="s">
        <v>298</v>
      </c>
      <c r="B19" s="18">
        <v>631</v>
      </c>
      <c r="C19" s="18" t="s">
        <v>299</v>
      </c>
      <c r="D19" s="18" t="s">
        <v>481</v>
      </c>
      <c r="E19" s="18" t="s">
        <v>300</v>
      </c>
      <c r="F19" s="18">
        <v>6</v>
      </c>
      <c r="G19" s="18" t="s">
        <v>745</v>
      </c>
    </row>
    <row r="20" spans="1:7" x14ac:dyDescent="0.35">
      <c r="A20" s="18" t="s">
        <v>298</v>
      </c>
      <c r="B20" s="18">
        <v>467</v>
      </c>
      <c r="C20" s="18" t="s">
        <v>619</v>
      </c>
      <c r="D20" s="18" t="s">
        <v>452</v>
      </c>
      <c r="E20" s="18" t="s">
        <v>301</v>
      </c>
      <c r="F20" s="18">
        <v>6</v>
      </c>
      <c r="G20" s="18" t="s">
        <v>767</v>
      </c>
    </row>
    <row r="21" spans="1:7" x14ac:dyDescent="0.35">
      <c r="A21" s="18" t="s">
        <v>298</v>
      </c>
      <c r="B21" s="18">
        <v>150</v>
      </c>
      <c r="C21" s="18" t="s">
        <v>620</v>
      </c>
      <c r="D21" s="18" t="s">
        <v>621</v>
      </c>
      <c r="E21" s="18" t="s">
        <v>302</v>
      </c>
      <c r="F21" s="18">
        <v>6</v>
      </c>
      <c r="G21" s="18" t="s">
        <v>768</v>
      </c>
    </row>
    <row r="22" spans="1:7" x14ac:dyDescent="0.35">
      <c r="A22" s="18" t="s">
        <v>303</v>
      </c>
      <c r="B22" s="18">
        <v>240</v>
      </c>
      <c r="C22" s="18" t="s">
        <v>299</v>
      </c>
      <c r="D22" s="18" t="s">
        <v>573</v>
      </c>
      <c r="E22" s="18" t="s">
        <v>304</v>
      </c>
      <c r="F22" s="18">
        <v>6</v>
      </c>
      <c r="G22" s="18" t="s">
        <v>769</v>
      </c>
    </row>
    <row r="23" spans="1:7" x14ac:dyDescent="0.35">
      <c r="A23" s="18" t="s">
        <v>303</v>
      </c>
      <c r="B23" s="18">
        <v>239</v>
      </c>
      <c r="C23" s="18" t="s">
        <v>299</v>
      </c>
      <c r="D23" s="18" t="s">
        <v>622</v>
      </c>
      <c r="E23" s="18" t="s">
        <v>305</v>
      </c>
      <c r="F23" s="18">
        <v>6</v>
      </c>
      <c r="G23" s="18" t="s">
        <v>769</v>
      </c>
    </row>
    <row r="24" spans="1:7" x14ac:dyDescent="0.35">
      <c r="A24" s="18" t="s">
        <v>306</v>
      </c>
      <c r="B24" s="18">
        <v>38</v>
      </c>
      <c r="C24" s="18" t="s">
        <v>54</v>
      </c>
      <c r="D24" s="18" t="s">
        <v>442</v>
      </c>
      <c r="E24" s="18" t="s">
        <v>157</v>
      </c>
      <c r="F24" s="18">
        <v>6</v>
      </c>
      <c r="G24" s="18" t="s">
        <v>735</v>
      </c>
    </row>
    <row r="25" spans="1:7" x14ac:dyDescent="0.35">
      <c r="A25" s="18" t="s">
        <v>306</v>
      </c>
      <c r="B25" s="18">
        <v>668</v>
      </c>
      <c r="C25" s="18" t="s">
        <v>54</v>
      </c>
      <c r="D25" s="18" t="s">
        <v>599</v>
      </c>
      <c r="E25" s="18" t="s">
        <v>158</v>
      </c>
      <c r="F25" s="18">
        <v>6</v>
      </c>
      <c r="G25" s="18" t="s">
        <v>735</v>
      </c>
    </row>
    <row r="26" spans="1:7" x14ac:dyDescent="0.35">
      <c r="A26" s="18" t="s">
        <v>306</v>
      </c>
      <c r="B26" s="18">
        <v>676</v>
      </c>
      <c r="C26" s="18" t="s">
        <v>54</v>
      </c>
      <c r="D26" s="18" t="s">
        <v>601</v>
      </c>
      <c r="E26" s="18" t="s">
        <v>159</v>
      </c>
      <c r="F26" s="18">
        <v>6</v>
      </c>
      <c r="G26" s="18" t="s">
        <v>738</v>
      </c>
    </row>
    <row r="27" spans="1:7" x14ac:dyDescent="0.35">
      <c r="A27" s="18" t="s">
        <v>306</v>
      </c>
      <c r="B27" s="18">
        <v>495</v>
      </c>
      <c r="C27" s="18" t="s">
        <v>54</v>
      </c>
      <c r="D27" s="18" t="s">
        <v>443</v>
      </c>
      <c r="E27" s="18" t="s">
        <v>161</v>
      </c>
      <c r="F27" s="18">
        <v>6</v>
      </c>
      <c r="G27" s="18" t="s">
        <v>747</v>
      </c>
    </row>
    <row r="28" spans="1:7" x14ac:dyDescent="0.35">
      <c r="A28" s="18" t="s">
        <v>306</v>
      </c>
      <c r="B28" s="18">
        <v>494</v>
      </c>
      <c r="C28" s="18" t="s">
        <v>54</v>
      </c>
      <c r="D28" s="18" t="s">
        <v>568</v>
      </c>
      <c r="E28" s="18" t="s">
        <v>162</v>
      </c>
      <c r="F28" s="18">
        <v>6</v>
      </c>
      <c r="G28" s="18" t="s">
        <v>747</v>
      </c>
    </row>
    <row r="29" spans="1:7" x14ac:dyDescent="0.35">
      <c r="A29" s="18" t="s">
        <v>306</v>
      </c>
      <c r="B29" s="18">
        <v>512</v>
      </c>
      <c r="C29" s="18" t="s">
        <v>54</v>
      </c>
      <c r="D29" s="18" t="s">
        <v>462</v>
      </c>
      <c r="E29" s="18" t="s">
        <v>786</v>
      </c>
      <c r="F29" s="18">
        <v>6</v>
      </c>
      <c r="G29" s="18" t="s">
        <v>748</v>
      </c>
    </row>
    <row r="30" spans="1:7" x14ac:dyDescent="0.35">
      <c r="A30" s="18" t="s">
        <v>306</v>
      </c>
      <c r="B30" s="18">
        <v>260</v>
      </c>
      <c r="C30" s="18" t="s">
        <v>54</v>
      </c>
      <c r="D30" s="18" t="s">
        <v>605</v>
      </c>
      <c r="E30" s="18" t="s">
        <v>744</v>
      </c>
      <c r="F30" s="18">
        <v>6</v>
      </c>
      <c r="G30" s="18" t="s">
        <v>735</v>
      </c>
    </row>
    <row r="31" spans="1:7" x14ac:dyDescent="0.35">
      <c r="A31" s="18" t="s">
        <v>306</v>
      </c>
      <c r="B31" s="18">
        <v>490</v>
      </c>
      <c r="C31" s="18" t="s">
        <v>54</v>
      </c>
      <c r="D31" s="18" t="s">
        <v>452</v>
      </c>
      <c r="E31" s="18" t="s">
        <v>700</v>
      </c>
      <c r="F31" s="18">
        <v>6</v>
      </c>
      <c r="G31" s="18" t="s">
        <v>749</v>
      </c>
    </row>
    <row r="32" spans="1:7" x14ac:dyDescent="0.35">
      <c r="A32" s="18" t="s">
        <v>306</v>
      </c>
      <c r="B32" s="18">
        <v>497</v>
      </c>
      <c r="C32" s="18" t="s">
        <v>54</v>
      </c>
      <c r="D32" s="18" t="s">
        <v>570</v>
      </c>
      <c r="E32" s="18" t="s">
        <v>207</v>
      </c>
      <c r="F32" s="18">
        <v>6</v>
      </c>
      <c r="G32" s="18" t="s">
        <v>749</v>
      </c>
    </row>
    <row r="33" spans="1:7" x14ac:dyDescent="0.35">
      <c r="A33" s="18" t="s">
        <v>306</v>
      </c>
      <c r="B33" s="18">
        <v>757</v>
      </c>
      <c r="C33" s="18" t="s">
        <v>54</v>
      </c>
      <c r="D33" s="18" t="s">
        <v>571</v>
      </c>
      <c r="E33" s="18" t="s">
        <v>59</v>
      </c>
      <c r="F33" s="18">
        <v>6</v>
      </c>
      <c r="G33" s="18" t="s">
        <v>748</v>
      </c>
    </row>
    <row r="34" spans="1:7" x14ac:dyDescent="0.35">
      <c r="A34" s="18" t="s">
        <v>306</v>
      </c>
      <c r="B34" s="18">
        <v>148</v>
      </c>
      <c r="C34" s="18" t="s">
        <v>54</v>
      </c>
      <c r="D34" s="18" t="s">
        <v>408</v>
      </c>
      <c r="E34" s="18" t="s">
        <v>61</v>
      </c>
      <c r="F34" s="18">
        <v>6</v>
      </c>
      <c r="G34" s="18" t="s">
        <v>748</v>
      </c>
    </row>
    <row r="35" spans="1:7" x14ac:dyDescent="0.35">
      <c r="A35" s="18" t="s">
        <v>306</v>
      </c>
      <c r="B35" s="18">
        <v>802</v>
      </c>
      <c r="C35" s="18" t="s">
        <v>54</v>
      </c>
      <c r="D35" s="18" t="s">
        <v>409</v>
      </c>
      <c r="E35" s="18" t="s">
        <v>62</v>
      </c>
      <c r="F35" s="18">
        <v>6</v>
      </c>
      <c r="G35" s="18" t="s">
        <v>748</v>
      </c>
    </row>
    <row r="36" spans="1:7" x14ac:dyDescent="0.35">
      <c r="A36" s="18" t="s">
        <v>307</v>
      </c>
      <c r="B36" s="18">
        <v>524</v>
      </c>
      <c r="C36" s="18"/>
      <c r="D36" s="18"/>
      <c r="E36" s="18" t="s">
        <v>750</v>
      </c>
      <c r="F36" s="18">
        <v>6</v>
      </c>
      <c r="G36" s="18" t="s">
        <v>748</v>
      </c>
    </row>
    <row r="37" spans="1:7" x14ac:dyDescent="0.35">
      <c r="A37" s="18" t="s">
        <v>307</v>
      </c>
      <c r="B37" s="18">
        <v>607</v>
      </c>
      <c r="C37" s="18"/>
      <c r="D37" s="18"/>
      <c r="E37" s="18" t="s">
        <v>217</v>
      </c>
      <c r="F37" s="18">
        <v>6</v>
      </c>
      <c r="G37" s="18" t="s">
        <v>731</v>
      </c>
    </row>
    <row r="38" spans="1:7" x14ac:dyDescent="0.35">
      <c r="A38" s="18" t="s">
        <v>308</v>
      </c>
      <c r="B38" s="18">
        <v>396</v>
      </c>
      <c r="C38" s="18" t="s">
        <v>54</v>
      </c>
      <c r="D38" s="18" t="s">
        <v>416</v>
      </c>
      <c r="E38" s="18" t="s">
        <v>805</v>
      </c>
      <c r="F38" s="18">
        <v>6</v>
      </c>
      <c r="G38" s="18" t="s">
        <v>753</v>
      </c>
    </row>
    <row r="39" spans="1:7" x14ac:dyDescent="0.35">
      <c r="A39" s="18" t="s">
        <v>308</v>
      </c>
      <c r="B39" s="18">
        <v>395</v>
      </c>
      <c r="C39" s="18" t="s">
        <v>54</v>
      </c>
      <c r="D39" s="18" t="s">
        <v>417</v>
      </c>
      <c r="E39" s="18" t="s">
        <v>792</v>
      </c>
      <c r="F39" s="18">
        <v>6</v>
      </c>
      <c r="G39" s="18" t="s">
        <v>753</v>
      </c>
    </row>
    <row r="40" spans="1:7" x14ac:dyDescent="0.35">
      <c r="A40" s="18" t="s">
        <v>308</v>
      </c>
      <c r="B40" s="18">
        <v>639</v>
      </c>
      <c r="C40" s="18" t="s">
        <v>54</v>
      </c>
      <c r="D40" s="18" t="s">
        <v>418</v>
      </c>
      <c r="E40" s="18" t="s">
        <v>790</v>
      </c>
      <c r="F40" s="18">
        <v>6</v>
      </c>
      <c r="G40" s="18" t="s">
        <v>753</v>
      </c>
    </row>
    <row r="41" spans="1:7" x14ac:dyDescent="0.35">
      <c r="A41" s="18" t="s">
        <v>308</v>
      </c>
      <c r="B41" s="18">
        <v>640</v>
      </c>
      <c r="C41" s="18" t="s">
        <v>54</v>
      </c>
      <c r="D41" s="18" t="s">
        <v>397</v>
      </c>
      <c r="E41" s="18" t="s">
        <v>21</v>
      </c>
      <c r="F41" s="18">
        <v>6</v>
      </c>
      <c r="G41" s="18" t="s">
        <v>753</v>
      </c>
    </row>
    <row r="42" spans="1:7" x14ac:dyDescent="0.35">
      <c r="A42" s="18" t="s">
        <v>308</v>
      </c>
      <c r="B42" s="18">
        <v>234</v>
      </c>
      <c r="C42" s="18" t="s">
        <v>54</v>
      </c>
      <c r="D42" s="18" t="s">
        <v>420</v>
      </c>
      <c r="E42" s="18" t="s">
        <v>811</v>
      </c>
      <c r="F42" s="18">
        <v>6</v>
      </c>
      <c r="G42" s="18" t="s">
        <v>753</v>
      </c>
    </row>
    <row r="43" spans="1:7" x14ac:dyDescent="0.35">
      <c r="A43" s="18" t="s">
        <v>308</v>
      </c>
      <c r="B43" s="18">
        <v>15</v>
      </c>
      <c r="C43" s="18" t="s">
        <v>54</v>
      </c>
      <c r="D43" s="18" t="s">
        <v>421</v>
      </c>
      <c r="E43" s="18" t="s">
        <v>756</v>
      </c>
      <c r="F43" s="18">
        <v>6</v>
      </c>
      <c r="G43" s="18" t="s">
        <v>753</v>
      </c>
    </row>
    <row r="44" spans="1:7" x14ac:dyDescent="0.35">
      <c r="A44" s="18" t="s">
        <v>309</v>
      </c>
      <c r="B44" s="18">
        <v>638</v>
      </c>
      <c r="C44" s="18" t="s">
        <v>54</v>
      </c>
      <c r="D44" s="18" t="s">
        <v>457</v>
      </c>
      <c r="E44" s="18" t="s">
        <v>310</v>
      </c>
      <c r="F44" s="18">
        <v>6</v>
      </c>
      <c r="G44" s="18" t="s">
        <v>745</v>
      </c>
    </row>
    <row r="45" spans="1:7" x14ac:dyDescent="0.35">
      <c r="A45" s="18" t="s">
        <v>165</v>
      </c>
      <c r="B45" s="18">
        <v>202</v>
      </c>
      <c r="C45" s="18"/>
      <c r="D45" s="18"/>
      <c r="E45" s="18" t="s">
        <v>311</v>
      </c>
      <c r="F45" s="18">
        <v>30</v>
      </c>
      <c r="G45" s="18" t="s">
        <v>745</v>
      </c>
    </row>
    <row r="46" spans="1:7" x14ac:dyDescent="0.35">
      <c r="A46" s="18"/>
      <c r="B46" s="18">
        <v>1001</v>
      </c>
      <c r="C46" s="18" t="s">
        <v>54</v>
      </c>
      <c r="D46" s="18">
        <v>70010</v>
      </c>
      <c r="E46" s="18" t="s">
        <v>776</v>
      </c>
      <c r="F46" s="18">
        <v>6</v>
      </c>
      <c r="G46" s="18" t="s">
        <v>745</v>
      </c>
    </row>
    <row r="47" spans="1:7" x14ac:dyDescent="0.35">
      <c r="A47" s="18"/>
      <c r="B47" s="18">
        <v>1002</v>
      </c>
      <c r="C47" s="18" t="s">
        <v>54</v>
      </c>
      <c r="D47" s="18">
        <v>70019</v>
      </c>
      <c r="E47" s="18" t="s">
        <v>777</v>
      </c>
      <c r="F47" s="18">
        <v>6</v>
      </c>
      <c r="G47" s="18" t="s">
        <v>745</v>
      </c>
    </row>
    <row r="48" spans="1:7" x14ac:dyDescent="0.35">
      <c r="A48" s="18"/>
      <c r="B48" s="18">
        <v>1003</v>
      </c>
      <c r="C48" s="18" t="s">
        <v>54</v>
      </c>
      <c r="D48" s="18">
        <v>70013</v>
      </c>
      <c r="E48" s="18" t="s">
        <v>778</v>
      </c>
      <c r="F48" s="18">
        <v>6</v>
      </c>
      <c r="G48" s="18" t="s">
        <v>745</v>
      </c>
    </row>
    <row r="49" spans="1:7" x14ac:dyDescent="0.35">
      <c r="A49" s="18"/>
      <c r="B49" s="18">
        <v>1004</v>
      </c>
      <c r="C49" s="18" t="s">
        <v>54</v>
      </c>
      <c r="D49" s="18">
        <v>70014</v>
      </c>
      <c r="E49" s="18" t="s">
        <v>779</v>
      </c>
      <c r="F49" s="18">
        <v>6</v>
      </c>
      <c r="G49" s="18" t="s">
        <v>745</v>
      </c>
    </row>
    <row r="50" spans="1:7" x14ac:dyDescent="0.35">
      <c r="A50" s="18"/>
      <c r="B50" s="18">
        <v>1005</v>
      </c>
      <c r="C50" s="18" t="s">
        <v>54</v>
      </c>
      <c r="D50" s="18">
        <v>70016</v>
      </c>
      <c r="E50" s="18" t="s">
        <v>780</v>
      </c>
      <c r="F50" s="18">
        <v>6</v>
      </c>
      <c r="G50" s="18" t="s">
        <v>745</v>
      </c>
    </row>
    <row r="51" spans="1:7" x14ac:dyDescent="0.35">
      <c r="A51" s="18"/>
      <c r="B51" s="18">
        <v>1006</v>
      </c>
      <c r="C51" s="18" t="s">
        <v>54</v>
      </c>
      <c r="D51" s="18">
        <v>70015</v>
      </c>
      <c r="E51" s="18" t="s">
        <v>781</v>
      </c>
      <c r="F51" s="18">
        <v>6</v>
      </c>
      <c r="G51" s="18" t="s">
        <v>745</v>
      </c>
    </row>
  </sheetData>
  <sheetProtection algorithmName="SHA-512" hashValue="plC8Kt841FhJzqzZ8qjjwjeXUyCrcofF1XlJKrjWEEU3zDqo+waGzWDJp6l9SIyH0KKNLu2x3i1Tx+h54l8/UQ==" saltValue="7q+NZ4dTlBo6djvFRsHyMw==" spinCount="100000" sheet="1" objects="1" scenarios="1"/>
  <pageMargins left="0.7" right="0.7" top="0.78740157499999996" bottom="0.78740157499999996"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1 2 e 6 c 0 7 0 - d 0 e 0 - 4 6 4 b - 9 a a f - 2 3 8 a 1 4 8 a 6 3 3 9 "   x m l n s = " h t t p : / / s c h e m a s . m i c r o s o f t . c o m / D a t a M a s h u p " > A A A A A B Y D A A B Q S w M E F A A C A A g A o m u e W n A i 7 r e m A A A A 9 w A A A B I A H A B D b 2 5 m a W c v U G F j a 2 F n Z S 5 4 b W w g o h g A K K A U A A A A A A A A A A A A A A A A A A A A A A A A A A A A h Y 9 N D o I w G E S v Q r q n L T U h Q j 7 K Q t 1 J Y m J i 3 D a l Q i M U Q 4 v l b i 4 8 k l c Q 4 + / O 5 b x 5 i 5 n b 5 Q r 5 2 D b B W f V W d y Z D E a Y o U E Z 2 p T Z V h g Z 3 C O c o 5 7 A R 8 i g q F U y y s e l o y w z V z p 1 S Q r z 3 2 M 9 w 1 1 e E U R q R f b H e y l q 1 A n 1 k / V 8 O t b F O G K k Q h 9 1 z D G c 4 i X G U x D H D F M i b Q q H N 1 2 D T 4 E f 7 A 2 E x N G 7 o F S 9 V u F w B e U c g r x P 8 D l B L A w Q U A A I A C A C i a 5 5 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m u e W i i K R 7 g O A A A A E Q A A A B M A H A B G b 3 J t d W x h c y 9 T Z W N 0 a W 9 u M S 5 t I K I Y A C i g F A A A A A A A A A A A A A A A A A A A A A A A A A A A A C t O T S 7 J z M 9 T C I b Q h t Y A U E s B A i 0 A F A A C A A g A o m u e W n A i 7 r e m A A A A 9 w A A A B I A A A A A A A A A A A A A A A A A A A A A A E N v b m Z p Z y 9 Q Y W N r Y W d l L n h t b F B L A Q I t A B Q A A g A I A K J r n l o P y u m r p A A A A O k A A A A T A A A A A A A A A A A A A A A A A P I A A A B b Q 2 9 u d G V u d F 9 U e X B l c 1 0 u e G 1 s U E s B A i 0 A F A A C A A g A o m u e W 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M o 1 v w Q + a S V I k L 1 b E 5 j t 2 L Q A A A A A A g A A A A A A A 2 Y A A M A A A A A Q A A A A S O Z v 8 c + J N r / S 2 R q c I I S T S w A A A A A E g A A A o A A A A B A A A A D 0 0 9 P w p v M 7 C C d J E u C 7 o + 1 n U A A A A H k s B K z L + H 8 T 7 z O M D o Q / N t R T U n w O P T x 8 G 8 B / D w B Y V 0 7 C M I A / 0 P p m F u h S I w C q V I O F C X r y 4 m T K e 6 E N W E Y B h y v P / T R o Q F / W A s B T h V 4 W X f V p k w w P F A A A A G m J f h 9 H S F k C J D y r Z 1 P 2 i 9 d k i y m C < / D a t a M a s h u p > 
</file>

<file path=customXml/itemProps1.xml><?xml version="1.0" encoding="utf-8"?>
<ds:datastoreItem xmlns:ds="http://schemas.openxmlformats.org/officeDocument/2006/customXml" ds:itemID="{91EDDEEB-CD61-4570-A28E-B3DDD155112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3</vt:i4>
      </vt:variant>
    </vt:vector>
  </HeadingPairs>
  <TitlesOfParts>
    <vt:vector size="17" baseType="lpstr">
      <vt:lpstr>AnrechnungsFormular</vt:lpstr>
      <vt:lpstr>BWL Bachelor 2006-V2013</vt:lpstr>
      <vt:lpstr>BWL EaF Master 2015</vt:lpstr>
      <vt:lpstr>GOEMIK Master 2016</vt:lpstr>
      <vt:lpstr>LA gbF kbF BK Bachelor 2011</vt:lpstr>
      <vt:lpstr>LA gbF kbF BK Master 2014</vt:lpstr>
      <vt:lpstr>LA WiWi BK Bachelor 2011-V2013</vt:lpstr>
      <vt:lpstr>LA WiWi BK Master 2014</vt:lpstr>
      <vt:lpstr>MedMan MedGW Master 2014</vt:lpstr>
      <vt:lpstr>MedMan WiWi Master 2014</vt:lpstr>
      <vt:lpstr>MuU Master 2013</vt:lpstr>
      <vt:lpstr>VWL Bachelor 2013</vt:lpstr>
      <vt:lpstr>VWL Master 2009-V2013</vt:lpstr>
      <vt:lpstr>StdgKonfiguration</vt:lpstr>
      <vt:lpstr>AnrechnungsFormular!Druckbereich</vt:lpstr>
      <vt:lpstr>Studiengang</vt:lpstr>
      <vt:lpstr>Studiengänge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Yvonne.Homeyer@wiwinf.uni-duisburg-essen.de</dc:creator>
  <cp:lastModifiedBy>Yvonne Homeyer</cp:lastModifiedBy>
  <cp:lastPrinted>2024-06-06T11:53:54Z</cp:lastPrinted>
  <dcterms:created xsi:type="dcterms:W3CDTF">2016-03-29T06:28:06Z</dcterms:created>
  <dcterms:modified xsi:type="dcterms:W3CDTF">2025-04-30T11:36:13Z</dcterms:modified>
</cp:coreProperties>
</file>